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o\Desktop\"/>
    </mc:Choice>
  </mc:AlternateContent>
  <xr:revisionPtr revIDLastSave="0" documentId="13_ncr:1_{2EF78F36-3DB6-4340-B966-7112D8286DEE}" xr6:coauthVersionLast="47" xr6:coauthVersionMax="47" xr10:uidLastSave="{00000000-0000-0000-0000-000000000000}"/>
  <bookViews>
    <workbookView xWindow="-110" yWindow="-110" windowWidth="19420" windowHeight="11660" xr2:uid="{15BA9339-DA1B-4F87-A21E-E5967510415B}"/>
  </bookViews>
  <sheets>
    <sheet name="④3000～3443" sheetId="2" r:id="rId1"/>
    <sheet name="④3000～3443 (2)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7" i="7" l="1"/>
  <c r="U37" i="7"/>
  <c r="T37" i="7"/>
  <c r="S37" i="7"/>
  <c r="P37" i="7"/>
  <c r="P42" i="7" s="1"/>
  <c r="P43" i="7" s="1"/>
  <c r="O37" i="7"/>
  <c r="O42" i="7" s="1"/>
  <c r="O43" i="7" s="1"/>
  <c r="N37" i="7"/>
  <c r="N42" i="7" s="1"/>
  <c r="N43" i="7" s="1"/>
  <c r="M37" i="7"/>
  <c r="M38" i="7" s="1"/>
  <c r="L37" i="7"/>
  <c r="L42" i="7" s="1"/>
  <c r="L43" i="7" s="1"/>
  <c r="K37" i="7"/>
  <c r="K42" i="7" s="1"/>
  <c r="K43" i="7" s="1"/>
  <c r="J37" i="7"/>
  <c r="J42" i="7" s="1"/>
  <c r="J43" i="7" s="1"/>
  <c r="I37" i="7"/>
  <c r="I38" i="7" s="1"/>
  <c r="H37" i="7"/>
  <c r="H42" i="7" s="1"/>
  <c r="H43" i="7" s="1"/>
  <c r="G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U37" i="2"/>
  <c r="V37" i="2"/>
  <c r="T37" i="2"/>
  <c r="S37" i="2"/>
  <c r="P37" i="2"/>
  <c r="P38" i="2" s="1"/>
  <c r="O37" i="2"/>
  <c r="O38" i="2" s="1"/>
  <c r="N37" i="2"/>
  <c r="N38" i="2" s="1"/>
  <c r="M37" i="2"/>
  <c r="M38" i="2" s="1"/>
  <c r="L37" i="2"/>
  <c r="L38" i="2" s="1"/>
  <c r="K37" i="2"/>
  <c r="K38" i="2" s="1"/>
  <c r="J37" i="2"/>
  <c r="J38" i="2" s="1"/>
  <c r="I37" i="2"/>
  <c r="I38" i="2" s="1"/>
  <c r="H37" i="2"/>
  <c r="H38" i="2" s="1"/>
  <c r="G37" i="2"/>
  <c r="G38" i="2" s="1"/>
  <c r="Q37" i="7" l="1"/>
  <c r="K38" i="7"/>
  <c r="L38" i="7"/>
  <c r="N38" i="7"/>
  <c r="O38" i="7"/>
  <c r="P38" i="7"/>
  <c r="G38" i="7"/>
  <c r="I42" i="7"/>
  <c r="I43" i="7" s="1"/>
  <c r="H38" i="7"/>
  <c r="M42" i="7"/>
  <c r="M43" i="7" s="1"/>
  <c r="G42" i="7"/>
  <c r="J38" i="7"/>
  <c r="Q37" i="2"/>
  <c r="L40" i="2"/>
  <c r="L41" i="2" s="1"/>
  <c r="J40" i="2"/>
  <c r="J41" i="2" s="1"/>
  <c r="K40" i="2"/>
  <c r="K41" i="2" s="1"/>
  <c r="M40" i="2"/>
  <c r="M41" i="2" s="1"/>
  <c r="N40" i="2"/>
  <c r="N41" i="2" s="1"/>
  <c r="G40" i="2"/>
  <c r="Q40" i="2" s="1"/>
  <c r="O40" i="2"/>
  <c r="O41" i="2" s="1"/>
  <c r="H40" i="2"/>
  <c r="H41" i="2" s="1"/>
  <c r="P40" i="2"/>
  <c r="P41" i="2" s="1"/>
  <c r="I40" i="2"/>
  <c r="I41" i="2" s="1"/>
  <c r="Q42" i="7" l="1"/>
  <c r="G43" i="7"/>
  <c r="G41" i="2"/>
</calcChain>
</file>

<file path=xl/sharedStrings.xml><?xml version="1.0" encoding="utf-8"?>
<sst xmlns="http://schemas.openxmlformats.org/spreadsheetml/2006/main" count="188" uniqueCount="26">
  <si>
    <t>～</t>
    <phoneticPr fontId="1"/>
  </si>
  <si>
    <t>人数</t>
    <rPh sb="0" eb="2">
      <t>ニンズウ</t>
    </rPh>
    <phoneticPr fontId="1"/>
  </si>
  <si>
    <t>有 の簿冊数</t>
    <rPh sb="0" eb="1">
      <t>ア</t>
    </rPh>
    <rPh sb="3" eb="4">
      <t>ボ</t>
    </rPh>
    <rPh sb="4" eb="5">
      <t>サツ</t>
    </rPh>
    <rPh sb="5" eb="6">
      <t>スウ</t>
    </rPh>
    <phoneticPr fontId="1"/>
  </si>
  <si>
    <t>無 の簿冊数</t>
    <rPh sb="0" eb="1">
      <t>ム</t>
    </rPh>
    <rPh sb="3" eb="4">
      <t>ボ</t>
    </rPh>
    <rPh sb="4" eb="5">
      <t>サツ</t>
    </rPh>
    <rPh sb="5" eb="6">
      <t>スウ</t>
    </rPh>
    <phoneticPr fontId="1"/>
  </si>
  <si>
    <t>1人</t>
    <rPh sb="1" eb="2">
      <t>ヒト</t>
    </rPh>
    <phoneticPr fontId="1"/>
  </si>
  <si>
    <t>2人</t>
    <rPh sb="1" eb="2">
      <t>ヒト</t>
    </rPh>
    <phoneticPr fontId="1"/>
  </si>
  <si>
    <t>3人</t>
    <rPh sb="1" eb="2">
      <t>ヒト</t>
    </rPh>
    <phoneticPr fontId="1"/>
  </si>
  <si>
    <t>4人</t>
    <rPh sb="1" eb="2">
      <t>ヒト</t>
    </rPh>
    <phoneticPr fontId="1"/>
  </si>
  <si>
    <t>5人</t>
    <rPh sb="1" eb="2">
      <t>ヒト</t>
    </rPh>
    <phoneticPr fontId="1"/>
  </si>
  <si>
    <t>6人</t>
    <rPh sb="1" eb="2">
      <t>ヒト</t>
    </rPh>
    <phoneticPr fontId="1"/>
  </si>
  <si>
    <t>7人</t>
    <rPh sb="1" eb="2">
      <t>ヒト</t>
    </rPh>
    <phoneticPr fontId="1"/>
  </si>
  <si>
    <t>8人</t>
    <rPh sb="1" eb="2">
      <t>ヒト</t>
    </rPh>
    <phoneticPr fontId="1"/>
  </si>
  <si>
    <t>9人</t>
    <rPh sb="1" eb="2">
      <t>ヒト</t>
    </rPh>
    <phoneticPr fontId="1"/>
  </si>
  <si>
    <t>10人</t>
    <rPh sb="2" eb="3">
      <t>ヒト</t>
    </rPh>
    <phoneticPr fontId="1"/>
  </si>
  <si>
    <r>
      <t xml:space="preserve">署名簿の番号
</t>
    </r>
    <r>
      <rPr>
        <b/>
        <sz val="9"/>
        <color theme="1"/>
        <rFont val="游ゴシック"/>
        <family val="3"/>
        <charset val="128"/>
        <scheme val="minor"/>
      </rPr>
      <t>(3000～3443)</t>
    </r>
    <rPh sb="0" eb="3">
      <t>ショメイボ</t>
    </rPh>
    <rPh sb="4" eb="6">
      <t>バンゴウ</t>
    </rPh>
    <phoneticPr fontId="1"/>
  </si>
  <si>
    <t>「署名簿１冊中の署名者数」の分布（冊）</t>
    <rPh sb="1" eb="3">
      <t>ショメイ</t>
    </rPh>
    <rPh sb="3" eb="4">
      <t>ボ</t>
    </rPh>
    <rPh sb="5" eb="6">
      <t>サツ</t>
    </rPh>
    <rPh sb="6" eb="7">
      <t>ナカ</t>
    </rPh>
    <rPh sb="8" eb="10">
      <t>ショメイ</t>
    </rPh>
    <rPh sb="10" eb="11">
      <t>シャ</t>
    </rPh>
    <rPh sb="11" eb="12">
      <t>スウ</t>
    </rPh>
    <rPh sb="14" eb="16">
      <t>ブンプ</t>
    </rPh>
    <rPh sb="17" eb="18">
      <t>サツ</t>
    </rPh>
    <phoneticPr fontId="1"/>
  </si>
  <si>
    <t>署名番号</t>
    <rPh sb="0" eb="2">
      <t>ショメイ</t>
    </rPh>
    <rPh sb="2" eb="4">
      <t>バンゴウ</t>
    </rPh>
    <phoneticPr fontId="1"/>
  </si>
  <si>
    <t>計</t>
    <rPh sb="0" eb="1">
      <t>ケイ</t>
    </rPh>
    <phoneticPr fontId="1"/>
  </si>
  <si>
    <t>（冊）</t>
    <rPh sb="1" eb="2">
      <t>サツ</t>
    </rPh>
    <phoneticPr fontId="1"/>
  </si>
  <si>
    <t>冊数の比率</t>
    <rPh sb="0" eb="2">
      <t>サッスウ</t>
    </rPh>
    <rPh sb="3" eb="5">
      <t>ヒリツ</t>
    </rPh>
    <phoneticPr fontId="1"/>
  </si>
  <si>
    <t>署名者数(人)</t>
    <rPh sb="0" eb="3">
      <t>ショメイシャ</t>
    </rPh>
    <rPh sb="3" eb="4">
      <t>スウ</t>
    </rPh>
    <rPh sb="5" eb="6">
      <t>ヒト</t>
    </rPh>
    <phoneticPr fontId="1"/>
  </si>
  <si>
    <t>うち 委 任 状の有無</t>
    <rPh sb="3" eb="4">
      <t>イ</t>
    </rPh>
    <rPh sb="5" eb="6">
      <t>ニン</t>
    </rPh>
    <rPh sb="7" eb="8">
      <t>ジョウ</t>
    </rPh>
    <rPh sb="9" eb="11">
      <t>ウム</t>
    </rPh>
    <phoneticPr fontId="1"/>
  </si>
  <si>
    <t>中川区署名簿番号（３０００番ないし３４４３番）の分布</t>
    <rPh sb="0" eb="3">
      <t>ナカガワク</t>
    </rPh>
    <rPh sb="3" eb="6">
      <t>ショメイボ</t>
    </rPh>
    <rPh sb="6" eb="8">
      <t>バンゴウ</t>
    </rPh>
    <rPh sb="13" eb="14">
      <t>バン</t>
    </rPh>
    <rPh sb="21" eb="22">
      <t>バン</t>
    </rPh>
    <rPh sb="24" eb="26">
      <t>ブンプ</t>
    </rPh>
    <phoneticPr fontId="1"/>
  </si>
  <si>
    <t>署名者数の比率</t>
    <rPh sb="0" eb="3">
      <t>ショメイシャ</t>
    </rPh>
    <rPh sb="3" eb="4">
      <t>スウ</t>
    </rPh>
    <rPh sb="5" eb="7">
      <t>ヒリツ</t>
    </rPh>
    <phoneticPr fontId="1"/>
  </si>
  <si>
    <t>　  冊数計（冊）　</t>
    <rPh sb="3" eb="5">
      <t>サッスウ</t>
    </rPh>
    <rPh sb="5" eb="6">
      <t>ケイ</t>
    </rPh>
    <rPh sb="7" eb="8">
      <t>サツ</t>
    </rPh>
    <phoneticPr fontId="1"/>
  </si>
  <si>
    <t>（人）</t>
    <rPh sb="1" eb="2">
      <t>ヒト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</si>
</sst>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i/>
      <sz val="10"/>
      <color theme="1"/>
      <name val="游ゴシック"/>
      <family val="3"/>
      <charset val="128"/>
      <scheme val="minor"/>
    </font>
    <font>
      <b/>
      <i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i/>
      <sz val="11"/>
      <name val="游ゴシック"/>
      <family val="3"/>
      <charset val="128"/>
      <scheme val="minor"/>
    </font>
    <font>
      <b/>
      <i/>
      <sz val="8"/>
      <color theme="1"/>
      <name val="游ゴシック"/>
      <family val="3"/>
      <charset val="128"/>
      <scheme val="minor"/>
    </font>
    <font>
      <b/>
      <i/>
      <sz val="1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i/>
      <sz val="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4" xfId="0" applyBorder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7" fontId="7" fillId="0" borderId="33" xfId="0" applyNumberFormat="1" applyFont="1" applyBorder="1">
      <alignment vertical="center"/>
    </xf>
    <xf numFmtId="0" fontId="6" fillId="0" borderId="0" xfId="0" applyFont="1" applyBorder="1" applyAlignment="1">
      <alignment horizontal="right" vertical="center"/>
    </xf>
    <xf numFmtId="177" fontId="7" fillId="0" borderId="0" xfId="0" applyNumberFormat="1" applyFont="1" applyBorder="1">
      <alignment vertical="center"/>
    </xf>
    <xf numFmtId="177" fontId="3" fillId="0" borderId="0" xfId="0" applyNumberFormat="1" applyFo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7" fontId="9" fillId="0" borderId="21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177" fontId="9" fillId="0" borderId="4" xfId="0" applyNumberFormat="1" applyFont="1" applyBorder="1">
      <alignment vertical="center"/>
    </xf>
    <xf numFmtId="177" fontId="9" fillId="0" borderId="22" xfId="0" applyNumberFormat="1" applyFont="1" applyBorder="1">
      <alignment vertical="center"/>
    </xf>
    <xf numFmtId="177" fontId="9" fillId="0" borderId="23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>
      <alignment vertical="center"/>
    </xf>
    <xf numFmtId="177" fontId="9" fillId="0" borderId="24" xfId="0" applyNumberFormat="1" applyFont="1" applyBorder="1">
      <alignment vertical="center"/>
    </xf>
    <xf numFmtId="177" fontId="9" fillId="0" borderId="8" xfId="0" applyNumberFormat="1" applyFont="1" applyBorder="1">
      <alignment vertical="center"/>
    </xf>
    <xf numFmtId="177" fontId="9" fillId="0" borderId="20" xfId="0" applyNumberFormat="1" applyFont="1" applyBorder="1">
      <alignment vertical="center"/>
    </xf>
    <xf numFmtId="177" fontId="9" fillId="0" borderId="33" xfId="0" applyNumberFormat="1" applyFont="1" applyBorder="1">
      <alignment vertical="center"/>
    </xf>
    <xf numFmtId="177" fontId="9" fillId="0" borderId="34" xfId="0" applyNumberFormat="1" applyFont="1" applyBorder="1">
      <alignment vertical="center"/>
    </xf>
    <xf numFmtId="177" fontId="9" fillId="0" borderId="35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vertical="center" shrinkToFit="1"/>
    </xf>
    <xf numFmtId="177" fontId="9" fillId="0" borderId="41" xfId="0" applyNumberFormat="1" applyFont="1" applyBorder="1" applyAlignment="1">
      <alignment horizontal="center" vertical="center"/>
    </xf>
    <xf numFmtId="177" fontId="9" fillId="0" borderId="4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7" fontId="11" fillId="0" borderId="33" xfId="0" applyNumberFormat="1" applyFont="1" applyBorder="1">
      <alignment vertical="center"/>
    </xf>
    <xf numFmtId="177" fontId="11" fillId="0" borderId="34" xfId="0" applyNumberFormat="1" applyFont="1" applyBorder="1">
      <alignment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177" fontId="9" fillId="0" borderId="43" xfId="0" applyNumberFormat="1" applyFont="1" applyBorder="1" applyAlignment="1">
      <alignment horizontal="center" vertical="center"/>
    </xf>
    <xf numFmtId="177" fontId="9" fillId="0" borderId="2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 shrinkToFit="1"/>
    </xf>
    <xf numFmtId="177" fontId="9" fillId="0" borderId="47" xfId="0" applyNumberFormat="1" applyFont="1" applyBorder="1" applyAlignment="1">
      <alignment horizontal="center" vertical="center"/>
    </xf>
    <xf numFmtId="177" fontId="9" fillId="0" borderId="48" xfId="0" applyNumberFormat="1" applyFont="1" applyBorder="1" applyAlignment="1">
      <alignment horizontal="center" vertical="center"/>
    </xf>
    <xf numFmtId="177" fontId="9" fillId="0" borderId="5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77" fontId="9" fillId="0" borderId="4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7" fillId="0" borderId="36" xfId="0" applyNumberFormat="1" applyFont="1" applyBorder="1">
      <alignment vertical="center"/>
    </xf>
    <xf numFmtId="177" fontId="7" fillId="0" borderId="52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177" fontId="11" fillId="0" borderId="35" xfId="0" applyNumberFormat="1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177" fontId="9" fillId="0" borderId="21" xfId="0" applyNumberFormat="1" applyFont="1" applyBorder="1">
      <alignment vertical="center"/>
    </xf>
    <xf numFmtId="177" fontId="9" fillId="0" borderId="23" xfId="0" applyNumberFormat="1" applyFont="1" applyBorder="1">
      <alignment vertical="center"/>
    </xf>
    <xf numFmtId="177" fontId="9" fillId="0" borderId="19" xfId="0" applyNumberFormat="1" applyFont="1" applyBorder="1">
      <alignment vertical="center"/>
    </xf>
    <xf numFmtId="176" fontId="7" fillId="0" borderId="51" xfId="0" applyNumberFormat="1" applyFont="1" applyBorder="1" applyAlignment="1">
      <alignment vertical="center" shrinkToFit="1"/>
    </xf>
    <xf numFmtId="176" fontId="7" fillId="0" borderId="4" xfId="0" applyNumberFormat="1" applyFont="1" applyBorder="1">
      <alignment vertical="center"/>
    </xf>
    <xf numFmtId="177" fontId="10" fillId="0" borderId="0" xfId="0" applyNumberFormat="1" applyFont="1" applyBorder="1" applyAlignment="1">
      <alignment horizontal="left" vertical="center"/>
    </xf>
    <xf numFmtId="177" fontId="13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 shrinkToFi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簿冊比率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(2)'!$G$6:$P$6</c:f>
            </c:numRef>
          </c:val>
          <c:extLst>
            <c:ext xmlns:c16="http://schemas.microsoft.com/office/drawing/2014/chart" uri="{C3380CC4-5D6E-409C-BE32-E72D297353CC}">
              <c16:uniqueId val="{00000001-B6D9-45C7-BF14-76D67E838453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(2)'!$G$7:$P$7</c:f>
            </c:numRef>
          </c:val>
          <c:extLst>
            <c:ext xmlns:c16="http://schemas.microsoft.com/office/drawing/2014/chart" uri="{C3380CC4-5D6E-409C-BE32-E72D297353CC}">
              <c16:uniqueId val="{00000002-B6D9-45C7-BF14-76D67E838453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(2)'!$G$8:$P$8</c:f>
            </c:numRef>
          </c:val>
          <c:extLst>
            <c:ext xmlns:c16="http://schemas.microsoft.com/office/drawing/2014/chart" uri="{C3380CC4-5D6E-409C-BE32-E72D297353CC}">
              <c16:uniqueId val="{00000003-B6D9-45C7-BF14-76D67E838453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(2)'!$G$9:$P$9</c:f>
            </c:numRef>
          </c:val>
          <c:extLst>
            <c:ext xmlns:c16="http://schemas.microsoft.com/office/drawing/2014/chart" uri="{C3380CC4-5D6E-409C-BE32-E72D297353CC}">
              <c16:uniqueId val="{00000004-B6D9-45C7-BF14-76D67E838453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(2)'!$G$10:$P$10</c:f>
            </c:numRef>
          </c:val>
          <c:extLst>
            <c:ext xmlns:c16="http://schemas.microsoft.com/office/drawing/2014/chart" uri="{C3380CC4-5D6E-409C-BE32-E72D297353CC}">
              <c16:uniqueId val="{00000005-B6D9-45C7-BF14-76D67E838453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(2)'!$G$11:$P$11</c:f>
            </c:numRef>
          </c:val>
          <c:extLst>
            <c:ext xmlns:c16="http://schemas.microsoft.com/office/drawing/2014/chart" uri="{C3380CC4-5D6E-409C-BE32-E72D297353CC}">
              <c16:uniqueId val="{00000006-B6D9-45C7-BF14-76D67E838453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(2)'!$G$12:$P$12</c:f>
            </c:numRef>
          </c:val>
          <c:extLst>
            <c:ext xmlns:c16="http://schemas.microsoft.com/office/drawing/2014/chart" uri="{C3380CC4-5D6E-409C-BE32-E72D297353CC}">
              <c16:uniqueId val="{00000007-B6D9-45C7-BF14-76D67E838453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(2)'!$G$13:$P$13</c:f>
            </c:numRef>
          </c:val>
          <c:extLst>
            <c:ext xmlns:c16="http://schemas.microsoft.com/office/drawing/2014/chart" uri="{C3380CC4-5D6E-409C-BE32-E72D297353CC}">
              <c16:uniqueId val="{00000008-B6D9-45C7-BF14-76D67E838453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(2)'!$G$14:$P$14</c:f>
            </c:numRef>
          </c:val>
          <c:extLst>
            <c:ext xmlns:c16="http://schemas.microsoft.com/office/drawing/2014/chart" uri="{C3380CC4-5D6E-409C-BE32-E72D297353CC}">
              <c16:uniqueId val="{00000009-B6D9-45C7-BF14-76D67E838453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(2)'!$G$15:$P$15</c:f>
            </c:numRef>
          </c:val>
          <c:extLst>
            <c:ext xmlns:c16="http://schemas.microsoft.com/office/drawing/2014/chart" uri="{C3380CC4-5D6E-409C-BE32-E72D297353CC}">
              <c16:uniqueId val="{0000000A-B6D9-45C7-BF14-76D67E838453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(2)'!$G$16:$P$16</c:f>
            </c:numRef>
          </c:val>
          <c:extLst>
            <c:ext xmlns:c16="http://schemas.microsoft.com/office/drawing/2014/chart" uri="{C3380CC4-5D6E-409C-BE32-E72D297353CC}">
              <c16:uniqueId val="{0000000B-B6D9-45C7-BF14-76D67E838453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(2)'!$G$17:$P$17</c:f>
            </c:numRef>
          </c:val>
          <c:extLst>
            <c:ext xmlns:c16="http://schemas.microsoft.com/office/drawing/2014/chart" uri="{C3380CC4-5D6E-409C-BE32-E72D297353CC}">
              <c16:uniqueId val="{0000000C-B6D9-45C7-BF14-76D67E838453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(2)'!$G$18:$P$18</c:f>
            </c:numRef>
          </c:val>
          <c:extLst>
            <c:ext xmlns:c16="http://schemas.microsoft.com/office/drawing/2014/chart" uri="{C3380CC4-5D6E-409C-BE32-E72D297353CC}">
              <c16:uniqueId val="{0000000D-B6D9-45C7-BF14-76D67E838453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(2)'!$G$19:$P$19</c:f>
            </c:numRef>
          </c:val>
          <c:extLst>
            <c:ext xmlns:c16="http://schemas.microsoft.com/office/drawing/2014/chart" uri="{C3380CC4-5D6E-409C-BE32-E72D297353CC}">
              <c16:uniqueId val="{0000000E-B6D9-45C7-BF14-76D67E838453}"/>
            </c:ext>
          </c:extLst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(2)'!$G$20:$P$20</c:f>
            </c:numRef>
          </c:val>
          <c:extLst>
            <c:ext xmlns:c16="http://schemas.microsoft.com/office/drawing/2014/chart" uri="{C3380CC4-5D6E-409C-BE32-E72D297353CC}">
              <c16:uniqueId val="{0000000F-B6D9-45C7-BF14-76D67E838453}"/>
            </c:ext>
          </c:extLst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(2)'!$G$21:$P$21</c:f>
            </c:numRef>
          </c:val>
          <c:extLst>
            <c:ext xmlns:c16="http://schemas.microsoft.com/office/drawing/2014/chart" uri="{C3380CC4-5D6E-409C-BE32-E72D297353CC}">
              <c16:uniqueId val="{00000010-B6D9-45C7-BF14-76D67E838453}"/>
            </c:ext>
          </c:extLst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(2)'!$G$22:$P$22</c:f>
            </c:numRef>
          </c:val>
          <c:extLst>
            <c:ext xmlns:c16="http://schemas.microsoft.com/office/drawing/2014/chart" uri="{C3380CC4-5D6E-409C-BE32-E72D297353CC}">
              <c16:uniqueId val="{00000011-B6D9-45C7-BF14-76D67E838453}"/>
            </c:ext>
          </c:extLst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(2)'!$G$23:$P$23</c:f>
            </c:numRef>
          </c:val>
          <c:extLst>
            <c:ext xmlns:c16="http://schemas.microsoft.com/office/drawing/2014/chart" uri="{C3380CC4-5D6E-409C-BE32-E72D297353CC}">
              <c16:uniqueId val="{00000012-B6D9-45C7-BF14-76D67E838453}"/>
            </c:ext>
          </c:extLst>
        </c:ser>
        <c:ser>
          <c:idx val="19"/>
          <c:order val="19"/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(2)'!$G$24:$P$24</c:f>
            </c:numRef>
          </c:val>
          <c:extLst>
            <c:ext xmlns:c16="http://schemas.microsoft.com/office/drawing/2014/chart" uri="{C3380CC4-5D6E-409C-BE32-E72D297353CC}">
              <c16:uniqueId val="{00000013-B6D9-45C7-BF14-76D67E838453}"/>
            </c:ext>
          </c:extLst>
        </c:ser>
        <c:ser>
          <c:idx val="20"/>
          <c:order val="20"/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(2)'!$G$25:$P$25</c:f>
            </c:numRef>
          </c:val>
          <c:extLst>
            <c:ext xmlns:c16="http://schemas.microsoft.com/office/drawing/2014/chart" uri="{C3380CC4-5D6E-409C-BE32-E72D297353CC}">
              <c16:uniqueId val="{00000014-B6D9-45C7-BF14-76D67E838453}"/>
            </c:ext>
          </c:extLst>
        </c:ser>
        <c:ser>
          <c:idx val="21"/>
          <c:order val="21"/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(2)'!$G$26:$P$26</c:f>
            </c:numRef>
          </c:val>
          <c:extLst>
            <c:ext xmlns:c16="http://schemas.microsoft.com/office/drawing/2014/chart" uri="{C3380CC4-5D6E-409C-BE32-E72D297353CC}">
              <c16:uniqueId val="{00000015-B6D9-45C7-BF14-76D67E838453}"/>
            </c:ext>
          </c:extLst>
        </c:ser>
        <c:ser>
          <c:idx val="22"/>
          <c:order val="22"/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(2)'!$G$27:$P$27</c:f>
            </c:numRef>
          </c:val>
          <c:extLst>
            <c:ext xmlns:c16="http://schemas.microsoft.com/office/drawing/2014/chart" uri="{C3380CC4-5D6E-409C-BE32-E72D297353CC}">
              <c16:uniqueId val="{00000016-B6D9-45C7-BF14-76D67E838453}"/>
            </c:ext>
          </c:extLst>
        </c:ser>
        <c:ser>
          <c:idx val="23"/>
          <c:order val="23"/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(2)'!$G$28:$P$28</c:f>
            </c:numRef>
          </c:val>
          <c:extLst>
            <c:ext xmlns:c16="http://schemas.microsoft.com/office/drawing/2014/chart" uri="{C3380CC4-5D6E-409C-BE32-E72D297353CC}">
              <c16:uniqueId val="{00000017-B6D9-45C7-BF14-76D67E838453}"/>
            </c:ext>
          </c:extLst>
        </c:ser>
        <c:ser>
          <c:idx val="24"/>
          <c:order val="2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(2)'!$G$29:$P$29</c:f>
            </c:numRef>
          </c:val>
          <c:extLst>
            <c:ext xmlns:c16="http://schemas.microsoft.com/office/drawing/2014/chart" uri="{C3380CC4-5D6E-409C-BE32-E72D297353CC}">
              <c16:uniqueId val="{00000018-B6D9-45C7-BF14-76D67E838453}"/>
            </c:ext>
          </c:extLst>
        </c:ser>
        <c:ser>
          <c:idx val="25"/>
          <c:order val="25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(2)'!$G$30:$P$30</c:f>
            </c:numRef>
          </c:val>
          <c:extLst>
            <c:ext xmlns:c16="http://schemas.microsoft.com/office/drawing/2014/chart" uri="{C3380CC4-5D6E-409C-BE32-E72D297353CC}">
              <c16:uniqueId val="{00000019-B6D9-45C7-BF14-76D67E838453}"/>
            </c:ext>
          </c:extLst>
        </c:ser>
        <c:ser>
          <c:idx val="26"/>
          <c:order val="26"/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(2)'!$G$31:$P$31</c:f>
            </c:numRef>
          </c:val>
          <c:extLst>
            <c:ext xmlns:c16="http://schemas.microsoft.com/office/drawing/2014/chart" uri="{C3380CC4-5D6E-409C-BE32-E72D297353CC}">
              <c16:uniqueId val="{0000001A-B6D9-45C7-BF14-76D67E838453}"/>
            </c:ext>
          </c:extLst>
        </c:ser>
        <c:ser>
          <c:idx val="27"/>
          <c:order val="27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(2)'!$G$32:$P$32</c:f>
            </c:numRef>
          </c:val>
          <c:extLst>
            <c:ext xmlns:c16="http://schemas.microsoft.com/office/drawing/2014/chart" uri="{C3380CC4-5D6E-409C-BE32-E72D297353CC}">
              <c16:uniqueId val="{0000001B-B6D9-45C7-BF14-76D67E838453}"/>
            </c:ext>
          </c:extLst>
        </c:ser>
        <c:ser>
          <c:idx val="28"/>
          <c:order val="28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(2)'!$G$33:$P$33</c:f>
            </c:numRef>
          </c:val>
          <c:extLst>
            <c:ext xmlns:c16="http://schemas.microsoft.com/office/drawing/2014/chart" uri="{C3380CC4-5D6E-409C-BE32-E72D297353CC}">
              <c16:uniqueId val="{0000001C-B6D9-45C7-BF14-76D67E838453}"/>
            </c:ext>
          </c:extLst>
        </c:ser>
        <c:ser>
          <c:idx val="29"/>
          <c:order val="29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(2)'!$G$34:$P$34</c:f>
            </c:numRef>
          </c:val>
          <c:extLst>
            <c:ext xmlns:c16="http://schemas.microsoft.com/office/drawing/2014/chart" uri="{C3380CC4-5D6E-409C-BE32-E72D297353CC}">
              <c16:uniqueId val="{0000001D-B6D9-45C7-BF14-76D67E838453}"/>
            </c:ext>
          </c:extLst>
        </c:ser>
        <c:ser>
          <c:idx val="30"/>
          <c:order val="3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(2)'!$G$35:$P$35</c:f>
            </c:numRef>
          </c:val>
          <c:extLst>
            <c:ext xmlns:c16="http://schemas.microsoft.com/office/drawing/2014/chart" uri="{C3380CC4-5D6E-409C-BE32-E72D297353CC}">
              <c16:uniqueId val="{0000001E-B6D9-45C7-BF14-76D67E838453}"/>
            </c:ext>
          </c:extLst>
        </c:ser>
        <c:ser>
          <c:idx val="31"/>
          <c:order val="31"/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(2)'!$G$36:$P$36</c:f>
            </c:numRef>
          </c:val>
          <c:extLst>
            <c:ext xmlns:c16="http://schemas.microsoft.com/office/drawing/2014/chart" uri="{C3380CC4-5D6E-409C-BE32-E72D297353CC}">
              <c16:uniqueId val="{0000001F-B6D9-45C7-BF14-76D67E838453}"/>
            </c:ext>
          </c:extLst>
        </c:ser>
        <c:ser>
          <c:idx val="32"/>
          <c:order val="32"/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(2)'!$G$37:$P$37</c:f>
            </c:numRef>
          </c:val>
          <c:extLst>
            <c:ext xmlns:c16="http://schemas.microsoft.com/office/drawing/2014/chart" uri="{C3380CC4-5D6E-409C-BE32-E72D297353CC}">
              <c16:uniqueId val="{00000020-B6D9-45C7-BF14-76D67E838453}"/>
            </c:ext>
          </c:extLst>
        </c:ser>
        <c:ser>
          <c:idx val="33"/>
          <c:order val="33"/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'④3000～3443 (2)'!$G$4:$P$4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(2)'!$G$38:$P$38</c:f>
              <c:numCache>
                <c:formatCode>0.0%</c:formatCode>
                <c:ptCount val="10"/>
                <c:pt idx="0">
                  <c:v>2.2522522522522522E-3</c:v>
                </c:pt>
                <c:pt idx="1">
                  <c:v>2.2522522522522522E-3</c:v>
                </c:pt>
                <c:pt idx="2">
                  <c:v>1.1261261261261261E-2</c:v>
                </c:pt>
                <c:pt idx="3">
                  <c:v>2.2522522522522522E-3</c:v>
                </c:pt>
                <c:pt idx="4">
                  <c:v>6.7567567567567571E-3</c:v>
                </c:pt>
                <c:pt idx="5">
                  <c:v>6.7567567567567571E-3</c:v>
                </c:pt>
                <c:pt idx="6">
                  <c:v>0.55855855855855852</c:v>
                </c:pt>
                <c:pt idx="7">
                  <c:v>0.3536036036036036</c:v>
                </c:pt>
                <c:pt idx="8">
                  <c:v>1.5765765765765764E-2</c:v>
                </c:pt>
                <c:pt idx="9">
                  <c:v>4.0540540540540543E-2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B6D9-45C7-BF14-76D67E838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6724719"/>
        <c:axId val="160672388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'④3000～3443 (2)'!$G$4:$P$4</c15:sqref>
                        </c15:formulaRef>
                      </c:ext>
                    </c:extLst>
                    <c:strCache>
                      <c:ptCount val="10"/>
                      <c:pt idx="0">
                        <c:v>1人</c:v>
                      </c:pt>
                      <c:pt idx="1">
                        <c:v>2人</c:v>
                      </c:pt>
                      <c:pt idx="2">
                        <c:v>3人</c:v>
                      </c:pt>
                      <c:pt idx="3">
                        <c:v>4人</c:v>
                      </c:pt>
                      <c:pt idx="4">
                        <c:v>5人</c:v>
                      </c:pt>
                      <c:pt idx="5">
                        <c:v>6人</c:v>
                      </c:pt>
                      <c:pt idx="6">
                        <c:v>7人</c:v>
                      </c:pt>
                      <c:pt idx="7">
                        <c:v>8人</c:v>
                      </c:pt>
                      <c:pt idx="8">
                        <c:v>9人</c:v>
                      </c:pt>
                      <c:pt idx="9">
                        <c:v>10人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'④3000～3443 (2)'!$G$5:$P$5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6D9-45C7-BF14-76D67E838453}"/>
                  </c:ext>
                </c:extLst>
              </c15:ser>
            </c15:filteredBarSeries>
          </c:ext>
        </c:extLst>
      </c:barChart>
      <c:catAx>
        <c:axId val="1606724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06723887"/>
        <c:crosses val="autoZero"/>
        <c:auto val="1"/>
        <c:lblAlgn val="ctr"/>
        <c:lblOffset val="100"/>
        <c:noMultiLvlLbl val="0"/>
      </c:catAx>
      <c:valAx>
        <c:axId val="1606723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06724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'④3000～3443 (2)'!$G$40:$P$40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(2)'!$G$42:$P$42</c:f>
            </c:numRef>
          </c:val>
          <c:extLst>
            <c:ext xmlns:c16="http://schemas.microsoft.com/office/drawing/2014/chart" uri="{C3380CC4-5D6E-409C-BE32-E72D297353CC}">
              <c16:uniqueId val="{00000001-B462-4FC8-9F9F-21B35C4B1D5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'④3000～3443 (2)'!$G$40:$P$40</c:f>
              <c:strCache>
                <c:ptCount val="10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</c:v>
                </c:pt>
                <c:pt idx="6">
                  <c:v>7人</c:v>
                </c:pt>
                <c:pt idx="7">
                  <c:v>8人</c:v>
                </c:pt>
                <c:pt idx="8">
                  <c:v>9人</c:v>
                </c:pt>
                <c:pt idx="9">
                  <c:v>10人</c:v>
                </c:pt>
              </c:strCache>
            </c:strRef>
          </c:cat>
          <c:val>
            <c:numRef>
              <c:f>'④3000～3443 (2)'!$G$43:$P$43</c:f>
              <c:numCache>
                <c:formatCode>0.0%</c:formatCode>
                <c:ptCount val="10"/>
                <c:pt idx="0">
                  <c:v>3.0395136778115504E-4</c:v>
                </c:pt>
                <c:pt idx="1">
                  <c:v>6.0790273556231007E-4</c:v>
                </c:pt>
                <c:pt idx="2">
                  <c:v>4.559270516717325E-3</c:v>
                </c:pt>
                <c:pt idx="3">
                  <c:v>1.2158054711246201E-3</c:v>
                </c:pt>
                <c:pt idx="4">
                  <c:v>4.559270516717325E-3</c:v>
                </c:pt>
                <c:pt idx="5">
                  <c:v>5.47112462006079E-3</c:v>
                </c:pt>
                <c:pt idx="6">
                  <c:v>0.52765957446808509</c:v>
                </c:pt>
                <c:pt idx="7">
                  <c:v>0.38176291793313072</c:v>
                </c:pt>
                <c:pt idx="8">
                  <c:v>1.9148936170212766E-2</c:v>
                </c:pt>
                <c:pt idx="9">
                  <c:v>5.4711246200607903E-2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62-4FC8-9F9F-21B35C4B1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3669919"/>
        <c:axId val="1600322943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'④3000～3443 (2)'!$G$40:$P$40</c15:sqref>
                        </c15:formulaRef>
                      </c:ext>
                    </c:extLst>
                    <c:strCache>
                      <c:ptCount val="10"/>
                      <c:pt idx="0">
                        <c:v>1人</c:v>
                      </c:pt>
                      <c:pt idx="1">
                        <c:v>2人</c:v>
                      </c:pt>
                      <c:pt idx="2">
                        <c:v>3人</c:v>
                      </c:pt>
                      <c:pt idx="3">
                        <c:v>4人</c:v>
                      </c:pt>
                      <c:pt idx="4">
                        <c:v>5人</c:v>
                      </c:pt>
                      <c:pt idx="5">
                        <c:v>6人</c:v>
                      </c:pt>
                      <c:pt idx="6">
                        <c:v>7人</c:v>
                      </c:pt>
                      <c:pt idx="7">
                        <c:v>8人</c:v>
                      </c:pt>
                      <c:pt idx="8">
                        <c:v>9人</c:v>
                      </c:pt>
                      <c:pt idx="9">
                        <c:v>10人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'④3000～3443 (2)'!$G$41:$P$41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462-4FC8-9F9F-21B35C4B1D51}"/>
                  </c:ext>
                </c:extLst>
              </c15:ser>
            </c15:filteredBarSeries>
          </c:ext>
        </c:extLst>
      </c:barChart>
      <c:catAx>
        <c:axId val="1423669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00322943"/>
        <c:crosses val="autoZero"/>
        <c:auto val="1"/>
        <c:lblAlgn val="ctr"/>
        <c:lblOffset val="100"/>
        <c:noMultiLvlLbl val="0"/>
      </c:catAx>
      <c:valAx>
        <c:axId val="160032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36699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603250</xdr:colOff>
      <xdr:row>4</xdr:row>
      <xdr:rowOff>22225</xdr:rowOff>
    </xdr:from>
    <xdr:to>
      <xdr:col>30</xdr:col>
      <xdr:colOff>552450</xdr:colOff>
      <xdr:row>48</xdr:row>
      <xdr:rowOff>123825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F3B224A-A7C5-48AF-8DE1-D9D6804841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133350</xdr:colOff>
      <xdr:row>44</xdr:row>
      <xdr:rowOff>9525</xdr:rowOff>
    </xdr:from>
    <xdr:to>
      <xdr:col>23</xdr:col>
      <xdr:colOff>133350</xdr:colOff>
      <xdr:row>56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86D4838-4D40-4B93-B21E-E2750C51B7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B4A25-5D0D-42E2-9580-8429DA44ACC8}">
  <dimension ref="A1:V41"/>
  <sheetViews>
    <sheetView tabSelected="1" topLeftCell="A25" workbookViewId="0">
      <selection activeCell="Y11" sqref="Y11"/>
    </sheetView>
  </sheetViews>
  <sheetFormatPr defaultRowHeight="18" x14ac:dyDescent="0.55000000000000004"/>
  <cols>
    <col min="1" max="1" width="4.75" customWidth="1"/>
    <col min="2" max="2" width="3.83203125" customWidth="1"/>
    <col min="3" max="3" width="5.4140625" customWidth="1"/>
    <col min="4" max="4" width="6" customWidth="1"/>
    <col min="5" max="5" width="2.08203125" customWidth="1"/>
    <col min="6" max="6" width="6.33203125" customWidth="1"/>
    <col min="7" max="12" width="5.4140625" customWidth="1"/>
    <col min="13" max="13" width="6.75" customWidth="1"/>
    <col min="14" max="14" width="6.6640625" customWidth="1"/>
    <col min="15" max="16" width="5.4140625" customWidth="1"/>
    <col min="17" max="17" width="6.6640625" customWidth="1"/>
    <col min="18" max="18" width="4.33203125" customWidth="1"/>
    <col min="19" max="19" width="6.33203125" customWidth="1"/>
    <col min="20" max="21" width="5" customWidth="1"/>
    <col min="22" max="22" width="6" customWidth="1"/>
  </cols>
  <sheetData>
    <row r="1" spans="1:22" ht="33.5" customHeight="1" x14ac:dyDescent="0.55000000000000004">
      <c r="A1" s="104" t="s">
        <v>22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ht="18.5" thickBot="1" x14ac:dyDescent="0.6"/>
    <row r="3" spans="1:22" ht="26.5" customHeight="1" x14ac:dyDescent="0.55000000000000004">
      <c r="A3" s="109" t="s">
        <v>14</v>
      </c>
      <c r="B3" s="110"/>
      <c r="C3" s="110"/>
      <c r="D3" s="115" t="s">
        <v>16</v>
      </c>
      <c r="E3" s="110"/>
      <c r="F3" s="116"/>
      <c r="G3" s="93" t="s">
        <v>15</v>
      </c>
      <c r="H3" s="94"/>
      <c r="I3" s="94"/>
      <c r="J3" s="94"/>
      <c r="K3" s="94"/>
      <c r="L3" s="94"/>
      <c r="M3" s="94"/>
      <c r="N3" s="94"/>
      <c r="O3" s="94"/>
      <c r="P3" s="94"/>
      <c r="Q3" s="65" t="s">
        <v>17</v>
      </c>
      <c r="R3" s="25"/>
      <c r="S3" s="93" t="s">
        <v>21</v>
      </c>
      <c r="T3" s="94"/>
      <c r="U3" s="94"/>
      <c r="V3" s="95"/>
    </row>
    <row r="4" spans="1:22" ht="18" customHeight="1" x14ac:dyDescent="0.55000000000000004">
      <c r="A4" s="111"/>
      <c r="B4" s="112"/>
      <c r="C4" s="112"/>
      <c r="D4" s="111"/>
      <c r="E4" s="112"/>
      <c r="F4" s="117"/>
      <c r="G4" s="107" t="s">
        <v>4</v>
      </c>
      <c r="H4" s="98" t="s">
        <v>5</v>
      </c>
      <c r="I4" s="98" t="s">
        <v>6</v>
      </c>
      <c r="J4" s="98" t="s">
        <v>7</v>
      </c>
      <c r="K4" s="98" t="s">
        <v>8</v>
      </c>
      <c r="L4" s="98" t="s">
        <v>9</v>
      </c>
      <c r="M4" s="98" t="s">
        <v>10</v>
      </c>
      <c r="N4" s="98" t="s">
        <v>11</v>
      </c>
      <c r="O4" s="98" t="s">
        <v>12</v>
      </c>
      <c r="P4" s="96" t="s">
        <v>13</v>
      </c>
      <c r="Q4" s="100" t="s">
        <v>18</v>
      </c>
      <c r="R4" s="44"/>
      <c r="S4" s="89" t="s">
        <v>2</v>
      </c>
      <c r="T4" s="90"/>
      <c r="U4" s="91" t="s">
        <v>3</v>
      </c>
      <c r="V4" s="92"/>
    </row>
    <row r="5" spans="1:22" ht="19.5" customHeight="1" thickBot="1" x14ac:dyDescent="0.6">
      <c r="A5" s="113"/>
      <c r="B5" s="114"/>
      <c r="C5" s="114"/>
      <c r="D5" s="113"/>
      <c r="E5" s="114"/>
      <c r="F5" s="118"/>
      <c r="G5" s="108"/>
      <c r="H5" s="99"/>
      <c r="I5" s="99"/>
      <c r="J5" s="99"/>
      <c r="K5" s="99"/>
      <c r="L5" s="99"/>
      <c r="M5" s="99"/>
      <c r="N5" s="99"/>
      <c r="O5" s="99"/>
      <c r="P5" s="97"/>
      <c r="Q5" s="101"/>
      <c r="R5" s="44"/>
      <c r="S5" s="78"/>
      <c r="T5" s="17" t="s">
        <v>1</v>
      </c>
      <c r="U5" s="18"/>
      <c r="V5" s="19" t="s">
        <v>1</v>
      </c>
    </row>
    <row r="6" spans="1:22" ht="20" customHeight="1" x14ac:dyDescent="0.55000000000000004">
      <c r="A6" s="7">
        <v>3000</v>
      </c>
      <c r="B6" s="6" t="s">
        <v>0</v>
      </c>
      <c r="C6" s="13">
        <v>3005</v>
      </c>
      <c r="D6" s="48">
        <v>999</v>
      </c>
      <c r="E6" s="49" t="s">
        <v>0</v>
      </c>
      <c r="F6" s="50">
        <v>1040</v>
      </c>
      <c r="G6" s="26"/>
      <c r="H6" s="27"/>
      <c r="I6" s="27"/>
      <c r="J6" s="27"/>
      <c r="K6" s="27"/>
      <c r="L6" s="27"/>
      <c r="M6" s="27">
        <v>6</v>
      </c>
      <c r="N6" s="27"/>
      <c r="O6" s="27"/>
      <c r="P6" s="42"/>
      <c r="Q6" s="68">
        <f>SUM(G6:P6)</f>
        <v>6</v>
      </c>
      <c r="R6" s="45"/>
      <c r="S6" s="79">
        <v>0</v>
      </c>
      <c r="T6" s="28"/>
      <c r="U6" s="28">
        <v>6</v>
      </c>
      <c r="V6" s="29">
        <v>42</v>
      </c>
    </row>
    <row r="7" spans="1:22" ht="20" customHeight="1" x14ac:dyDescent="0.55000000000000004">
      <c r="A7" s="8">
        <v>3006</v>
      </c>
      <c r="B7" s="3" t="s">
        <v>0</v>
      </c>
      <c r="C7" s="14">
        <v>3020</v>
      </c>
      <c r="D7" s="51">
        <v>1041</v>
      </c>
      <c r="E7" s="52" t="s">
        <v>0</v>
      </c>
      <c r="F7" s="53">
        <v>1148</v>
      </c>
      <c r="G7" s="30"/>
      <c r="H7" s="31"/>
      <c r="I7" s="31"/>
      <c r="J7" s="31"/>
      <c r="K7" s="31"/>
      <c r="L7" s="31"/>
      <c r="M7" s="31">
        <v>12</v>
      </c>
      <c r="N7" s="31">
        <v>3</v>
      </c>
      <c r="O7" s="31"/>
      <c r="P7" s="43"/>
      <c r="Q7" s="67">
        <f t="shared" ref="Q7:Q37" si="0">SUM(G7:P7)</f>
        <v>15</v>
      </c>
      <c r="R7" s="45"/>
      <c r="S7" s="80">
        <v>0</v>
      </c>
      <c r="T7" s="32"/>
      <c r="U7" s="32">
        <v>15</v>
      </c>
      <c r="V7" s="33">
        <v>108</v>
      </c>
    </row>
    <row r="8" spans="1:22" ht="20" customHeight="1" x14ac:dyDescent="0.55000000000000004">
      <c r="A8" s="9">
        <v>3021</v>
      </c>
      <c r="B8" s="4" t="s">
        <v>0</v>
      </c>
      <c r="C8" s="15">
        <v>3035</v>
      </c>
      <c r="D8" s="54">
        <v>1149</v>
      </c>
      <c r="E8" s="55" t="s">
        <v>0</v>
      </c>
      <c r="F8" s="56">
        <v>1255</v>
      </c>
      <c r="G8" s="30"/>
      <c r="H8" s="31"/>
      <c r="I8" s="31"/>
      <c r="J8" s="31"/>
      <c r="K8" s="31">
        <v>1</v>
      </c>
      <c r="L8" s="31"/>
      <c r="M8" s="31">
        <v>10</v>
      </c>
      <c r="N8" s="31">
        <v>4</v>
      </c>
      <c r="O8" s="31"/>
      <c r="P8" s="43"/>
      <c r="Q8" s="67">
        <f t="shared" si="0"/>
        <v>15</v>
      </c>
      <c r="R8" s="45"/>
      <c r="S8" s="80">
        <v>0</v>
      </c>
      <c r="T8" s="32"/>
      <c r="U8" s="32">
        <v>15</v>
      </c>
      <c r="V8" s="33">
        <v>107</v>
      </c>
    </row>
    <row r="9" spans="1:22" ht="20" customHeight="1" x14ac:dyDescent="0.55000000000000004">
      <c r="A9" s="8">
        <v>3036</v>
      </c>
      <c r="B9" s="3" t="s">
        <v>0</v>
      </c>
      <c r="C9" s="14">
        <v>3050</v>
      </c>
      <c r="D9" s="51">
        <v>1256</v>
      </c>
      <c r="E9" s="52" t="s">
        <v>0</v>
      </c>
      <c r="F9" s="53">
        <v>1373</v>
      </c>
      <c r="G9" s="30"/>
      <c r="H9" s="31"/>
      <c r="I9" s="31"/>
      <c r="J9" s="31"/>
      <c r="K9" s="31"/>
      <c r="L9" s="31"/>
      <c r="M9" s="31">
        <v>2</v>
      </c>
      <c r="N9" s="31">
        <v>13</v>
      </c>
      <c r="O9" s="31"/>
      <c r="P9" s="43"/>
      <c r="Q9" s="67">
        <f t="shared" si="0"/>
        <v>15</v>
      </c>
      <c r="R9" s="45"/>
      <c r="S9" s="80">
        <v>0</v>
      </c>
      <c r="T9" s="32"/>
      <c r="U9" s="32">
        <v>15</v>
      </c>
      <c r="V9" s="33">
        <v>118</v>
      </c>
    </row>
    <row r="10" spans="1:22" ht="20" customHeight="1" x14ac:dyDescent="0.55000000000000004">
      <c r="A10" s="10">
        <v>2051</v>
      </c>
      <c r="B10" s="5" t="s">
        <v>0</v>
      </c>
      <c r="C10" s="2">
        <v>3065</v>
      </c>
      <c r="D10" s="57">
        <v>1374</v>
      </c>
      <c r="E10" s="58" t="s">
        <v>0</v>
      </c>
      <c r="F10" s="59">
        <v>1493</v>
      </c>
      <c r="G10" s="30"/>
      <c r="H10" s="31"/>
      <c r="I10" s="31"/>
      <c r="J10" s="31"/>
      <c r="K10" s="31"/>
      <c r="L10" s="31"/>
      <c r="M10" s="31">
        <v>2</v>
      </c>
      <c r="N10" s="31">
        <v>12</v>
      </c>
      <c r="O10" s="31"/>
      <c r="P10" s="43">
        <v>1</v>
      </c>
      <c r="Q10" s="67">
        <f t="shared" si="0"/>
        <v>15</v>
      </c>
      <c r="R10" s="45"/>
      <c r="S10" s="80">
        <v>1</v>
      </c>
      <c r="T10" s="32">
        <v>10</v>
      </c>
      <c r="U10" s="32">
        <v>14</v>
      </c>
      <c r="V10" s="33">
        <v>110</v>
      </c>
    </row>
    <row r="11" spans="1:22" ht="20" customHeight="1" x14ac:dyDescent="0.55000000000000004">
      <c r="A11" s="8">
        <v>3066</v>
      </c>
      <c r="B11" s="3" t="s">
        <v>0</v>
      </c>
      <c r="C11" s="14">
        <v>3090</v>
      </c>
      <c r="D11" s="51">
        <v>1494</v>
      </c>
      <c r="E11" s="52" t="s">
        <v>0</v>
      </c>
      <c r="F11" s="53">
        <v>1605</v>
      </c>
      <c r="G11" s="30"/>
      <c r="H11" s="31"/>
      <c r="I11" s="31"/>
      <c r="J11" s="31"/>
      <c r="K11" s="31"/>
      <c r="L11" s="31"/>
      <c r="M11" s="31">
        <v>8</v>
      </c>
      <c r="N11" s="31">
        <v>7</v>
      </c>
      <c r="O11" s="31"/>
      <c r="P11" s="43"/>
      <c r="Q11" s="67">
        <f t="shared" si="0"/>
        <v>15</v>
      </c>
      <c r="R11" s="45"/>
      <c r="S11" s="80">
        <v>0</v>
      </c>
      <c r="T11" s="32"/>
      <c r="U11" s="32">
        <v>15</v>
      </c>
      <c r="V11" s="33">
        <v>112</v>
      </c>
    </row>
    <row r="12" spans="1:22" ht="20" customHeight="1" x14ac:dyDescent="0.55000000000000004">
      <c r="A12" s="10">
        <v>3081</v>
      </c>
      <c r="B12" s="5" t="s">
        <v>0</v>
      </c>
      <c r="C12" s="2">
        <v>3095</v>
      </c>
      <c r="D12" s="57">
        <v>1606</v>
      </c>
      <c r="E12" s="58" t="s">
        <v>0</v>
      </c>
      <c r="F12" s="59">
        <v>1716</v>
      </c>
      <c r="G12" s="30"/>
      <c r="H12" s="31"/>
      <c r="I12" s="31"/>
      <c r="J12" s="31"/>
      <c r="K12" s="31"/>
      <c r="L12" s="31">
        <v>1</v>
      </c>
      <c r="M12" s="31">
        <v>7</v>
      </c>
      <c r="N12" s="31">
        <v>7</v>
      </c>
      <c r="O12" s="31"/>
      <c r="P12" s="43"/>
      <c r="Q12" s="67">
        <f t="shared" si="0"/>
        <v>15</v>
      </c>
      <c r="R12" s="45"/>
      <c r="S12" s="80">
        <v>0</v>
      </c>
      <c r="T12" s="32"/>
      <c r="U12" s="32">
        <v>15</v>
      </c>
      <c r="V12" s="33">
        <v>111</v>
      </c>
    </row>
    <row r="13" spans="1:22" ht="20" customHeight="1" x14ac:dyDescent="0.55000000000000004">
      <c r="A13" s="8">
        <v>3096</v>
      </c>
      <c r="B13" s="3" t="s">
        <v>0</v>
      </c>
      <c r="C13" s="14">
        <v>3110</v>
      </c>
      <c r="D13" s="51">
        <v>1717</v>
      </c>
      <c r="E13" s="52" t="s">
        <v>0</v>
      </c>
      <c r="F13" s="53">
        <v>1832</v>
      </c>
      <c r="G13" s="30"/>
      <c r="H13" s="31"/>
      <c r="I13" s="31"/>
      <c r="J13" s="31"/>
      <c r="K13" s="31"/>
      <c r="L13" s="31"/>
      <c r="M13" s="31">
        <v>4</v>
      </c>
      <c r="N13" s="31">
        <v>11</v>
      </c>
      <c r="O13" s="31"/>
      <c r="P13" s="43"/>
      <c r="Q13" s="67">
        <f t="shared" si="0"/>
        <v>15</v>
      </c>
      <c r="R13" s="45"/>
      <c r="S13" s="80">
        <v>0</v>
      </c>
      <c r="T13" s="32"/>
      <c r="U13" s="32">
        <v>15</v>
      </c>
      <c r="V13" s="33">
        <v>116</v>
      </c>
    </row>
    <row r="14" spans="1:22" ht="20" customHeight="1" x14ac:dyDescent="0.55000000000000004">
      <c r="A14" s="10">
        <v>3111</v>
      </c>
      <c r="B14" s="5" t="s">
        <v>0</v>
      </c>
      <c r="C14" s="2">
        <v>3125</v>
      </c>
      <c r="D14" s="57">
        <v>1833</v>
      </c>
      <c r="E14" s="58" t="s">
        <v>0</v>
      </c>
      <c r="F14" s="59">
        <v>1948</v>
      </c>
      <c r="G14" s="30"/>
      <c r="H14" s="31"/>
      <c r="I14" s="31"/>
      <c r="J14" s="31"/>
      <c r="K14" s="31"/>
      <c r="L14" s="31"/>
      <c r="M14" s="31">
        <v>4</v>
      </c>
      <c r="N14" s="31">
        <v>11</v>
      </c>
      <c r="O14" s="31"/>
      <c r="P14" s="43"/>
      <c r="Q14" s="67">
        <f t="shared" si="0"/>
        <v>15</v>
      </c>
      <c r="R14" s="45"/>
      <c r="S14" s="80">
        <v>0</v>
      </c>
      <c r="T14" s="32"/>
      <c r="U14" s="32">
        <v>15</v>
      </c>
      <c r="V14" s="33">
        <v>116</v>
      </c>
    </row>
    <row r="15" spans="1:22" ht="20" customHeight="1" x14ac:dyDescent="0.55000000000000004">
      <c r="A15" s="8">
        <v>3126</v>
      </c>
      <c r="B15" s="3" t="s">
        <v>0</v>
      </c>
      <c r="C15" s="14">
        <v>3140</v>
      </c>
      <c r="D15" s="51">
        <v>1949</v>
      </c>
      <c r="E15" s="52" t="s">
        <v>0</v>
      </c>
      <c r="F15" s="53">
        <v>2058</v>
      </c>
      <c r="G15" s="30"/>
      <c r="H15" s="31"/>
      <c r="I15" s="31"/>
      <c r="J15" s="31"/>
      <c r="K15" s="31"/>
      <c r="L15" s="31"/>
      <c r="M15" s="31">
        <v>10</v>
      </c>
      <c r="N15" s="31">
        <v>5</v>
      </c>
      <c r="O15" s="31"/>
      <c r="P15" s="43"/>
      <c r="Q15" s="67">
        <f t="shared" si="0"/>
        <v>15</v>
      </c>
      <c r="R15" s="45"/>
      <c r="S15" s="80">
        <v>2</v>
      </c>
      <c r="T15" s="32">
        <v>15</v>
      </c>
      <c r="U15" s="32">
        <v>13</v>
      </c>
      <c r="V15" s="33">
        <v>95</v>
      </c>
    </row>
    <row r="16" spans="1:22" ht="20" customHeight="1" x14ac:dyDescent="0.55000000000000004">
      <c r="A16" s="10">
        <v>3141</v>
      </c>
      <c r="B16" s="5" t="s">
        <v>0</v>
      </c>
      <c r="C16" s="2">
        <v>3155</v>
      </c>
      <c r="D16" s="57">
        <v>2059</v>
      </c>
      <c r="E16" s="58" t="s">
        <v>0</v>
      </c>
      <c r="F16" s="59">
        <v>2163</v>
      </c>
      <c r="G16" s="30"/>
      <c r="H16" s="31"/>
      <c r="I16" s="31"/>
      <c r="J16" s="31"/>
      <c r="K16" s="31"/>
      <c r="L16" s="31"/>
      <c r="M16" s="31">
        <v>15</v>
      </c>
      <c r="N16" s="31"/>
      <c r="O16" s="31"/>
      <c r="P16" s="43"/>
      <c r="Q16" s="67">
        <f t="shared" si="0"/>
        <v>15</v>
      </c>
      <c r="R16" s="45"/>
      <c r="S16" s="80">
        <v>0</v>
      </c>
      <c r="T16" s="32"/>
      <c r="U16" s="32">
        <v>15</v>
      </c>
      <c r="V16" s="33">
        <v>105</v>
      </c>
    </row>
    <row r="17" spans="1:22" ht="20" customHeight="1" x14ac:dyDescent="0.55000000000000004">
      <c r="A17" s="8">
        <v>3156</v>
      </c>
      <c r="B17" s="3" t="s">
        <v>0</v>
      </c>
      <c r="C17" s="14">
        <v>3170</v>
      </c>
      <c r="D17" s="51">
        <v>2164</v>
      </c>
      <c r="E17" s="52" t="s">
        <v>0</v>
      </c>
      <c r="F17" s="53">
        <v>2268</v>
      </c>
      <c r="G17" s="30"/>
      <c r="H17" s="31"/>
      <c r="I17" s="31"/>
      <c r="J17" s="31"/>
      <c r="K17" s="31"/>
      <c r="L17" s="31"/>
      <c r="M17" s="31">
        <v>15</v>
      </c>
      <c r="N17" s="31"/>
      <c r="O17" s="31"/>
      <c r="P17" s="43"/>
      <c r="Q17" s="67">
        <f t="shared" si="0"/>
        <v>15</v>
      </c>
      <c r="R17" s="45"/>
      <c r="S17" s="80">
        <v>0</v>
      </c>
      <c r="T17" s="32"/>
      <c r="U17" s="32">
        <v>15</v>
      </c>
      <c r="V17" s="33">
        <v>105</v>
      </c>
    </row>
    <row r="18" spans="1:22" ht="20" customHeight="1" x14ac:dyDescent="0.55000000000000004">
      <c r="A18" s="10">
        <v>3171</v>
      </c>
      <c r="B18" s="5" t="s">
        <v>0</v>
      </c>
      <c r="C18" s="2">
        <v>3185</v>
      </c>
      <c r="D18" s="57">
        <v>2269</v>
      </c>
      <c r="E18" s="58" t="s">
        <v>0</v>
      </c>
      <c r="F18" s="59">
        <v>2385</v>
      </c>
      <c r="G18" s="30"/>
      <c r="H18" s="31"/>
      <c r="I18" s="31"/>
      <c r="J18" s="31"/>
      <c r="K18" s="31"/>
      <c r="L18" s="31"/>
      <c r="M18" s="31">
        <v>3</v>
      </c>
      <c r="N18" s="31">
        <v>12</v>
      </c>
      <c r="O18" s="31"/>
      <c r="P18" s="43"/>
      <c r="Q18" s="67">
        <f t="shared" si="0"/>
        <v>15</v>
      </c>
      <c r="R18" s="45"/>
      <c r="S18" s="80">
        <v>0</v>
      </c>
      <c r="T18" s="32"/>
      <c r="U18" s="32">
        <v>15</v>
      </c>
      <c r="V18" s="33">
        <v>117</v>
      </c>
    </row>
    <row r="19" spans="1:22" ht="20" customHeight="1" x14ac:dyDescent="0.55000000000000004">
      <c r="A19" s="8">
        <v>3186</v>
      </c>
      <c r="B19" s="3" t="s">
        <v>0</v>
      </c>
      <c r="C19" s="14">
        <v>3200</v>
      </c>
      <c r="D19" s="51">
        <v>2386</v>
      </c>
      <c r="E19" s="52" t="s">
        <v>0</v>
      </c>
      <c r="F19" s="53">
        <v>2495</v>
      </c>
      <c r="G19" s="30"/>
      <c r="H19" s="31"/>
      <c r="I19" s="31"/>
      <c r="J19" s="31"/>
      <c r="K19" s="31"/>
      <c r="L19" s="31"/>
      <c r="M19" s="31">
        <v>10</v>
      </c>
      <c r="N19" s="31">
        <v>5</v>
      </c>
      <c r="O19" s="31"/>
      <c r="P19" s="43"/>
      <c r="Q19" s="67">
        <f t="shared" si="0"/>
        <v>15</v>
      </c>
      <c r="R19" s="45"/>
      <c r="S19" s="80">
        <v>0</v>
      </c>
      <c r="T19" s="32"/>
      <c r="U19" s="32">
        <v>15</v>
      </c>
      <c r="V19" s="33">
        <v>110</v>
      </c>
    </row>
    <row r="20" spans="1:22" ht="20" customHeight="1" x14ac:dyDescent="0.55000000000000004">
      <c r="A20" s="10">
        <v>3201</v>
      </c>
      <c r="B20" s="5" t="s">
        <v>0</v>
      </c>
      <c r="C20" s="2">
        <v>3215</v>
      </c>
      <c r="D20" s="57">
        <v>2496</v>
      </c>
      <c r="E20" s="58" t="s">
        <v>0</v>
      </c>
      <c r="F20" s="59">
        <v>2603</v>
      </c>
      <c r="G20" s="30"/>
      <c r="H20" s="31"/>
      <c r="I20" s="31"/>
      <c r="J20" s="31"/>
      <c r="K20" s="31"/>
      <c r="L20" s="31"/>
      <c r="M20" s="31">
        <v>12</v>
      </c>
      <c r="N20" s="31">
        <v>3</v>
      </c>
      <c r="O20" s="31"/>
      <c r="P20" s="43"/>
      <c r="Q20" s="67">
        <f t="shared" si="0"/>
        <v>15</v>
      </c>
      <c r="R20" s="45"/>
      <c r="S20" s="80">
        <v>1</v>
      </c>
      <c r="T20" s="32">
        <v>7</v>
      </c>
      <c r="U20" s="32">
        <v>14</v>
      </c>
      <c r="V20" s="33">
        <v>101</v>
      </c>
    </row>
    <row r="21" spans="1:22" ht="20" customHeight="1" x14ac:dyDescent="0.55000000000000004">
      <c r="A21" s="8">
        <v>3216</v>
      </c>
      <c r="B21" s="3" t="s">
        <v>0</v>
      </c>
      <c r="C21" s="14">
        <v>3230</v>
      </c>
      <c r="D21" s="51">
        <v>2604</v>
      </c>
      <c r="E21" s="52" t="s">
        <v>0</v>
      </c>
      <c r="F21" s="53">
        <v>2706</v>
      </c>
      <c r="G21" s="30"/>
      <c r="H21" s="31"/>
      <c r="I21" s="31"/>
      <c r="J21" s="31"/>
      <c r="K21" s="31">
        <v>1</v>
      </c>
      <c r="L21" s="31"/>
      <c r="M21" s="31">
        <v>14</v>
      </c>
      <c r="N21" s="31"/>
      <c r="O21" s="31"/>
      <c r="P21" s="43"/>
      <c r="Q21" s="67">
        <f t="shared" si="0"/>
        <v>15</v>
      </c>
      <c r="R21" s="45"/>
      <c r="S21" s="80">
        <v>0</v>
      </c>
      <c r="T21" s="32"/>
      <c r="U21" s="32">
        <v>15</v>
      </c>
      <c r="V21" s="33">
        <v>103</v>
      </c>
    </row>
    <row r="22" spans="1:22" ht="20" customHeight="1" x14ac:dyDescent="0.55000000000000004">
      <c r="A22" s="10">
        <v>3231</v>
      </c>
      <c r="B22" s="5" t="s">
        <v>0</v>
      </c>
      <c r="C22" s="2">
        <v>3245</v>
      </c>
      <c r="D22" s="57">
        <v>2707</v>
      </c>
      <c r="E22" s="58" t="s">
        <v>0</v>
      </c>
      <c r="F22" s="59">
        <v>2812</v>
      </c>
      <c r="G22" s="30"/>
      <c r="H22" s="31"/>
      <c r="I22" s="31"/>
      <c r="J22" s="31"/>
      <c r="K22" s="31"/>
      <c r="L22" s="31"/>
      <c r="M22" s="31">
        <v>14</v>
      </c>
      <c r="N22" s="31">
        <v>1</v>
      </c>
      <c r="O22" s="31"/>
      <c r="P22" s="43"/>
      <c r="Q22" s="67">
        <f t="shared" si="0"/>
        <v>15</v>
      </c>
      <c r="R22" s="45"/>
      <c r="S22" s="80">
        <v>0</v>
      </c>
      <c r="T22" s="32"/>
      <c r="U22" s="32">
        <v>15</v>
      </c>
      <c r="V22" s="33">
        <v>106</v>
      </c>
    </row>
    <row r="23" spans="1:22" ht="20" customHeight="1" x14ac:dyDescent="0.55000000000000004">
      <c r="A23" s="8">
        <v>3246</v>
      </c>
      <c r="B23" s="3" t="s">
        <v>0</v>
      </c>
      <c r="C23" s="14">
        <v>3260</v>
      </c>
      <c r="D23" s="51">
        <v>2813</v>
      </c>
      <c r="E23" s="52" t="s">
        <v>0</v>
      </c>
      <c r="F23" s="53">
        <v>2919</v>
      </c>
      <c r="G23" s="30"/>
      <c r="H23" s="31"/>
      <c r="I23" s="31"/>
      <c r="J23" s="31"/>
      <c r="K23" s="31"/>
      <c r="L23" s="31"/>
      <c r="M23" s="31">
        <v>13</v>
      </c>
      <c r="N23" s="31">
        <v>2</v>
      </c>
      <c r="O23" s="31"/>
      <c r="P23" s="43"/>
      <c r="Q23" s="67">
        <f t="shared" si="0"/>
        <v>15</v>
      </c>
      <c r="R23" s="45"/>
      <c r="S23" s="80">
        <v>0</v>
      </c>
      <c r="T23" s="32"/>
      <c r="U23" s="32">
        <v>15</v>
      </c>
      <c r="V23" s="33">
        <v>107</v>
      </c>
    </row>
    <row r="24" spans="1:22" ht="20" customHeight="1" x14ac:dyDescent="0.55000000000000004">
      <c r="A24" s="10">
        <v>3261</v>
      </c>
      <c r="B24" s="5" t="s">
        <v>0</v>
      </c>
      <c r="C24" s="2">
        <v>3275</v>
      </c>
      <c r="D24" s="57">
        <v>2920</v>
      </c>
      <c r="E24" s="58" t="s">
        <v>0</v>
      </c>
      <c r="F24" s="59">
        <v>3025</v>
      </c>
      <c r="G24" s="30"/>
      <c r="H24" s="31"/>
      <c r="I24" s="31"/>
      <c r="J24" s="31"/>
      <c r="K24" s="31"/>
      <c r="L24" s="31"/>
      <c r="M24" s="31">
        <v>14</v>
      </c>
      <c r="N24" s="31">
        <v>1</v>
      </c>
      <c r="O24" s="31"/>
      <c r="P24" s="43"/>
      <c r="Q24" s="67">
        <f t="shared" si="0"/>
        <v>15</v>
      </c>
      <c r="R24" s="45"/>
      <c r="S24" s="80">
        <v>0</v>
      </c>
      <c r="T24" s="32"/>
      <c r="U24" s="32">
        <v>15</v>
      </c>
      <c r="V24" s="33">
        <v>106</v>
      </c>
    </row>
    <row r="25" spans="1:22" ht="20" customHeight="1" x14ac:dyDescent="0.55000000000000004">
      <c r="A25" s="8">
        <v>3276</v>
      </c>
      <c r="B25" s="3" t="s">
        <v>0</v>
      </c>
      <c r="C25" s="14">
        <v>3290</v>
      </c>
      <c r="D25" s="51">
        <v>3026</v>
      </c>
      <c r="E25" s="52" t="s">
        <v>0</v>
      </c>
      <c r="F25" s="53">
        <v>3139</v>
      </c>
      <c r="G25" s="30"/>
      <c r="H25" s="31"/>
      <c r="I25" s="31">
        <v>1</v>
      </c>
      <c r="J25" s="31"/>
      <c r="K25" s="31"/>
      <c r="L25" s="31">
        <v>1</v>
      </c>
      <c r="M25" s="31">
        <v>8</v>
      </c>
      <c r="N25" s="31"/>
      <c r="O25" s="31">
        <v>1</v>
      </c>
      <c r="P25" s="43">
        <v>4</v>
      </c>
      <c r="Q25" s="67">
        <f t="shared" si="0"/>
        <v>15</v>
      </c>
      <c r="R25" s="45"/>
      <c r="S25" s="80">
        <v>0</v>
      </c>
      <c r="T25" s="32"/>
      <c r="U25" s="32">
        <v>15</v>
      </c>
      <c r="V25" s="33">
        <v>114</v>
      </c>
    </row>
    <row r="26" spans="1:22" ht="20" customHeight="1" x14ac:dyDescent="0.55000000000000004">
      <c r="A26" s="10">
        <v>3291</v>
      </c>
      <c r="B26" s="5" t="s">
        <v>0</v>
      </c>
      <c r="C26" s="2">
        <v>3305</v>
      </c>
      <c r="D26" s="57">
        <v>3140</v>
      </c>
      <c r="E26" s="58" t="s">
        <v>0</v>
      </c>
      <c r="F26" s="59">
        <v>3239</v>
      </c>
      <c r="G26" s="30">
        <v>1</v>
      </c>
      <c r="H26" s="31"/>
      <c r="I26" s="31">
        <v>3</v>
      </c>
      <c r="J26" s="31">
        <v>1</v>
      </c>
      <c r="K26" s="31"/>
      <c r="L26" s="31"/>
      <c r="M26" s="31">
        <v>2</v>
      </c>
      <c r="N26" s="31">
        <v>3</v>
      </c>
      <c r="O26" s="31">
        <v>2</v>
      </c>
      <c r="P26" s="43">
        <v>3</v>
      </c>
      <c r="Q26" s="67">
        <f t="shared" si="0"/>
        <v>15</v>
      </c>
      <c r="R26" s="45"/>
      <c r="S26" s="80">
        <v>3</v>
      </c>
      <c r="T26" s="32">
        <v>7</v>
      </c>
      <c r="U26" s="32">
        <v>12</v>
      </c>
      <c r="V26" s="33">
        <v>93</v>
      </c>
    </row>
    <row r="27" spans="1:22" ht="20" customHeight="1" x14ac:dyDescent="0.55000000000000004">
      <c r="A27" s="8">
        <v>3306</v>
      </c>
      <c r="B27" s="3" t="s">
        <v>0</v>
      </c>
      <c r="C27" s="14">
        <v>3320</v>
      </c>
      <c r="D27" s="51">
        <v>3240</v>
      </c>
      <c r="E27" s="52" t="s">
        <v>0</v>
      </c>
      <c r="F27" s="53">
        <v>3363</v>
      </c>
      <c r="G27" s="30"/>
      <c r="H27" s="31">
        <v>1</v>
      </c>
      <c r="I27" s="31"/>
      <c r="J27" s="31"/>
      <c r="K27" s="31">
        <v>1</v>
      </c>
      <c r="L27" s="31">
        <v>1</v>
      </c>
      <c r="M27" s="31"/>
      <c r="N27" s="31">
        <v>3</v>
      </c>
      <c r="O27" s="31">
        <v>3</v>
      </c>
      <c r="P27" s="43">
        <v>6</v>
      </c>
      <c r="Q27" s="67">
        <f t="shared" si="0"/>
        <v>15</v>
      </c>
      <c r="R27" s="45"/>
      <c r="S27" s="80">
        <v>5</v>
      </c>
      <c r="T27" s="32">
        <v>47</v>
      </c>
      <c r="U27" s="32">
        <v>10</v>
      </c>
      <c r="V27" s="33">
        <v>77</v>
      </c>
    </row>
    <row r="28" spans="1:22" ht="20" customHeight="1" x14ac:dyDescent="0.55000000000000004">
      <c r="A28" s="10">
        <v>3321</v>
      </c>
      <c r="B28" s="5" t="s">
        <v>0</v>
      </c>
      <c r="C28" s="2">
        <v>3335</v>
      </c>
      <c r="D28" s="57">
        <v>3364</v>
      </c>
      <c r="E28" s="58" t="s">
        <v>0</v>
      </c>
      <c r="F28" s="59">
        <v>3483</v>
      </c>
      <c r="G28" s="30"/>
      <c r="H28" s="31"/>
      <c r="I28" s="31"/>
      <c r="J28" s="31"/>
      <c r="K28" s="31"/>
      <c r="L28" s="31"/>
      <c r="M28" s="31"/>
      <c r="N28" s="31">
        <v>15</v>
      </c>
      <c r="O28" s="31"/>
      <c r="P28" s="43"/>
      <c r="Q28" s="67">
        <f t="shared" si="0"/>
        <v>15</v>
      </c>
      <c r="R28" s="45"/>
      <c r="S28" s="80">
        <v>0</v>
      </c>
      <c r="T28" s="32"/>
      <c r="U28" s="32">
        <v>15</v>
      </c>
      <c r="V28" s="33">
        <v>120</v>
      </c>
    </row>
    <row r="29" spans="1:22" ht="20" customHeight="1" x14ac:dyDescent="0.55000000000000004">
      <c r="A29" s="8">
        <v>3336</v>
      </c>
      <c r="B29" s="3" t="s">
        <v>0</v>
      </c>
      <c r="C29" s="14">
        <v>3350</v>
      </c>
      <c r="D29" s="51">
        <v>3484</v>
      </c>
      <c r="E29" s="52" t="s">
        <v>0</v>
      </c>
      <c r="F29" s="53">
        <v>3598</v>
      </c>
      <c r="G29" s="30"/>
      <c r="H29" s="31"/>
      <c r="I29" s="31">
        <v>1</v>
      </c>
      <c r="J29" s="31"/>
      <c r="K29" s="31"/>
      <c r="L29" s="31"/>
      <c r="M29" s="31"/>
      <c r="N29" s="31">
        <v>14</v>
      </c>
      <c r="O29" s="31"/>
      <c r="P29" s="43"/>
      <c r="Q29" s="67">
        <f t="shared" si="0"/>
        <v>15</v>
      </c>
      <c r="R29" s="45"/>
      <c r="S29" s="80">
        <v>0</v>
      </c>
      <c r="T29" s="32"/>
      <c r="U29" s="32">
        <v>15</v>
      </c>
      <c r="V29" s="33">
        <v>115</v>
      </c>
    </row>
    <row r="30" spans="1:22" ht="20" customHeight="1" x14ac:dyDescent="0.55000000000000004">
      <c r="A30" s="10">
        <v>3351</v>
      </c>
      <c r="B30" s="5" t="s">
        <v>0</v>
      </c>
      <c r="C30" s="2">
        <v>3365</v>
      </c>
      <c r="D30" s="57">
        <v>3599</v>
      </c>
      <c r="E30" s="58" t="s">
        <v>0</v>
      </c>
      <c r="F30" s="59">
        <v>3713</v>
      </c>
      <c r="G30" s="30"/>
      <c r="H30" s="31"/>
      <c r="I30" s="31"/>
      <c r="J30" s="31"/>
      <c r="K30" s="31"/>
      <c r="L30" s="31"/>
      <c r="M30" s="31">
        <v>7</v>
      </c>
      <c r="N30" s="31">
        <v>7</v>
      </c>
      <c r="O30" s="31"/>
      <c r="P30" s="43">
        <v>1</v>
      </c>
      <c r="Q30" s="67">
        <f t="shared" si="0"/>
        <v>15</v>
      </c>
      <c r="R30" s="45"/>
      <c r="S30" s="80">
        <v>0</v>
      </c>
      <c r="T30" s="32"/>
      <c r="U30" s="32">
        <v>15</v>
      </c>
      <c r="V30" s="33">
        <v>115</v>
      </c>
    </row>
    <row r="31" spans="1:22" ht="20" customHeight="1" x14ac:dyDescent="0.55000000000000004">
      <c r="A31" s="8">
        <v>3366</v>
      </c>
      <c r="B31" s="3" t="s">
        <v>0</v>
      </c>
      <c r="C31" s="14">
        <v>3380</v>
      </c>
      <c r="D31" s="51">
        <v>3714</v>
      </c>
      <c r="E31" s="52" t="s">
        <v>0</v>
      </c>
      <c r="F31" s="53">
        <v>3835</v>
      </c>
      <c r="G31" s="30"/>
      <c r="H31" s="31"/>
      <c r="I31" s="31"/>
      <c r="J31" s="31"/>
      <c r="K31" s="31"/>
      <c r="L31" s="31"/>
      <c r="M31" s="31">
        <v>4</v>
      </c>
      <c r="N31" s="31">
        <v>8</v>
      </c>
      <c r="O31" s="31"/>
      <c r="P31" s="43">
        <v>3</v>
      </c>
      <c r="Q31" s="67">
        <f t="shared" si="0"/>
        <v>15</v>
      </c>
      <c r="R31" s="45"/>
      <c r="S31" s="80">
        <v>0</v>
      </c>
      <c r="T31" s="32"/>
      <c r="U31" s="32">
        <v>15</v>
      </c>
      <c r="V31" s="33">
        <v>122</v>
      </c>
    </row>
    <row r="32" spans="1:22" ht="20" customHeight="1" x14ac:dyDescent="0.55000000000000004">
      <c r="A32" s="10">
        <v>3381</v>
      </c>
      <c r="B32" s="5" t="s">
        <v>0</v>
      </c>
      <c r="C32" s="2">
        <v>3395</v>
      </c>
      <c r="D32" s="57">
        <v>3836</v>
      </c>
      <c r="E32" s="58" t="s">
        <v>0</v>
      </c>
      <c r="F32" s="59">
        <v>3946</v>
      </c>
      <c r="G32" s="30"/>
      <c r="H32" s="31"/>
      <c r="I32" s="31"/>
      <c r="J32" s="31"/>
      <c r="K32" s="31"/>
      <c r="L32" s="31"/>
      <c r="M32" s="31">
        <v>10</v>
      </c>
      <c r="N32" s="31">
        <v>4</v>
      </c>
      <c r="O32" s="31">
        <v>1</v>
      </c>
      <c r="P32" s="43"/>
      <c r="Q32" s="67">
        <f t="shared" si="0"/>
        <v>15</v>
      </c>
      <c r="R32" s="45"/>
      <c r="S32" s="80">
        <v>0</v>
      </c>
      <c r="T32" s="32"/>
      <c r="U32" s="32">
        <v>15</v>
      </c>
      <c r="V32" s="33">
        <v>111</v>
      </c>
    </row>
    <row r="33" spans="1:22" ht="20" customHeight="1" x14ac:dyDescent="0.55000000000000004">
      <c r="A33" s="8">
        <v>3396</v>
      </c>
      <c r="B33" s="3" t="s">
        <v>0</v>
      </c>
      <c r="C33" s="14">
        <v>3410</v>
      </c>
      <c r="D33" s="51">
        <v>3947</v>
      </c>
      <c r="E33" s="52" t="s">
        <v>0</v>
      </c>
      <c r="F33" s="53">
        <v>4052</v>
      </c>
      <c r="G33" s="30"/>
      <c r="H33" s="31"/>
      <c r="I33" s="31"/>
      <c r="J33" s="31"/>
      <c r="K33" s="31"/>
      <c r="L33" s="31"/>
      <c r="M33" s="31">
        <v>14</v>
      </c>
      <c r="N33" s="31">
        <v>1</v>
      </c>
      <c r="O33" s="31"/>
      <c r="P33" s="43"/>
      <c r="Q33" s="67">
        <f t="shared" si="0"/>
        <v>15</v>
      </c>
      <c r="R33" s="45"/>
      <c r="S33" s="80">
        <v>0</v>
      </c>
      <c r="T33" s="32"/>
      <c r="U33" s="32">
        <v>15</v>
      </c>
      <c r="V33" s="33">
        <v>106</v>
      </c>
    </row>
    <row r="34" spans="1:22" ht="20" customHeight="1" x14ac:dyDescent="0.55000000000000004">
      <c r="A34" s="10">
        <v>3411</v>
      </c>
      <c r="B34" s="5" t="s">
        <v>0</v>
      </c>
      <c r="C34" s="2">
        <v>3425</v>
      </c>
      <c r="D34" s="57">
        <v>4053</v>
      </c>
      <c r="E34" s="58" t="s">
        <v>0</v>
      </c>
      <c r="F34" s="59">
        <v>4158</v>
      </c>
      <c r="G34" s="30"/>
      <c r="H34" s="31"/>
      <c r="I34" s="31"/>
      <c r="J34" s="31"/>
      <c r="K34" s="31"/>
      <c r="L34" s="31"/>
      <c r="M34" s="31">
        <v>14</v>
      </c>
      <c r="N34" s="31">
        <v>1</v>
      </c>
      <c r="O34" s="31"/>
      <c r="P34" s="43"/>
      <c r="Q34" s="67">
        <f t="shared" si="0"/>
        <v>15</v>
      </c>
      <c r="R34" s="45"/>
      <c r="S34" s="80">
        <v>0</v>
      </c>
      <c r="T34" s="32"/>
      <c r="U34" s="32">
        <v>15</v>
      </c>
      <c r="V34" s="33">
        <v>106</v>
      </c>
    </row>
    <row r="35" spans="1:22" ht="20" customHeight="1" x14ac:dyDescent="0.55000000000000004">
      <c r="A35" s="8">
        <v>3426</v>
      </c>
      <c r="B35" s="3" t="s">
        <v>0</v>
      </c>
      <c r="C35" s="14">
        <v>3440</v>
      </c>
      <c r="D35" s="51">
        <v>4159</v>
      </c>
      <c r="E35" s="52" t="s">
        <v>0</v>
      </c>
      <c r="F35" s="53">
        <v>4267</v>
      </c>
      <c r="G35" s="30"/>
      <c r="H35" s="31"/>
      <c r="I35" s="31"/>
      <c r="J35" s="31"/>
      <c r="K35" s="31"/>
      <c r="L35" s="31"/>
      <c r="M35" s="31">
        <v>11</v>
      </c>
      <c r="N35" s="31">
        <v>4</v>
      </c>
      <c r="O35" s="31"/>
      <c r="P35" s="43"/>
      <c r="Q35" s="67">
        <f t="shared" si="0"/>
        <v>15</v>
      </c>
      <c r="R35" s="45"/>
      <c r="S35" s="80">
        <v>0</v>
      </c>
      <c r="T35" s="32"/>
      <c r="U35" s="32">
        <v>15</v>
      </c>
      <c r="V35" s="33">
        <v>109</v>
      </c>
    </row>
    <row r="36" spans="1:22" ht="20" customHeight="1" thickBot="1" x14ac:dyDescent="0.6">
      <c r="A36" s="11">
        <v>3441</v>
      </c>
      <c r="B36" s="12" t="s">
        <v>0</v>
      </c>
      <c r="C36" s="16">
        <v>3443</v>
      </c>
      <c r="D36" s="60">
        <v>4268</v>
      </c>
      <c r="E36" s="61" t="s">
        <v>0</v>
      </c>
      <c r="F36" s="62">
        <v>4288</v>
      </c>
      <c r="G36" s="63"/>
      <c r="H36" s="64"/>
      <c r="I36" s="64"/>
      <c r="J36" s="64"/>
      <c r="K36" s="64"/>
      <c r="L36" s="64"/>
      <c r="M36" s="64">
        <v>3</v>
      </c>
      <c r="N36" s="64"/>
      <c r="O36" s="64"/>
      <c r="P36" s="66"/>
      <c r="Q36" s="70">
        <f t="shared" si="0"/>
        <v>3</v>
      </c>
      <c r="R36" s="45"/>
      <c r="S36" s="81">
        <v>0</v>
      </c>
      <c r="T36" s="34"/>
      <c r="U36" s="34">
        <v>3</v>
      </c>
      <c r="V36" s="35">
        <v>21</v>
      </c>
    </row>
    <row r="37" spans="1:22" ht="27" customHeight="1" thickBot="1" x14ac:dyDescent="0.6">
      <c r="B37" s="106"/>
      <c r="C37" s="106"/>
      <c r="D37" s="87" t="s">
        <v>24</v>
      </c>
      <c r="E37" s="87"/>
      <c r="F37" s="87"/>
      <c r="G37" s="46">
        <f t="shared" ref="G37:V37" si="1">SUM(G6:G36)</f>
        <v>1</v>
      </c>
      <c r="H37" s="47">
        <f t="shared" si="1"/>
        <v>1</v>
      </c>
      <c r="I37" s="47">
        <f t="shared" si="1"/>
        <v>5</v>
      </c>
      <c r="J37" s="47">
        <f t="shared" si="1"/>
        <v>1</v>
      </c>
      <c r="K37" s="47">
        <f t="shared" si="1"/>
        <v>3</v>
      </c>
      <c r="L37" s="47">
        <f t="shared" si="1"/>
        <v>3</v>
      </c>
      <c r="M37" s="47">
        <f t="shared" si="1"/>
        <v>248</v>
      </c>
      <c r="N37" s="47">
        <f t="shared" si="1"/>
        <v>157</v>
      </c>
      <c r="O37" s="47">
        <f t="shared" si="1"/>
        <v>7</v>
      </c>
      <c r="P37" s="77">
        <f t="shared" si="1"/>
        <v>18</v>
      </c>
      <c r="Q37" s="76">
        <f t="shared" si="0"/>
        <v>444</v>
      </c>
      <c r="R37" s="85" t="s">
        <v>18</v>
      </c>
      <c r="S37" s="36">
        <f t="shared" si="1"/>
        <v>12</v>
      </c>
      <c r="T37" s="37">
        <f t="shared" si="1"/>
        <v>86</v>
      </c>
      <c r="U37" s="37">
        <f>SUM(U6:U36)</f>
        <v>432</v>
      </c>
      <c r="V37" s="38">
        <f t="shared" si="1"/>
        <v>3204</v>
      </c>
    </row>
    <row r="38" spans="1:22" ht="26" customHeight="1" x14ac:dyDescent="0.55000000000000004">
      <c r="B38" s="105"/>
      <c r="C38" s="106"/>
      <c r="D38" s="88" t="s">
        <v>19</v>
      </c>
      <c r="E38" s="88"/>
      <c r="F38" s="88"/>
      <c r="G38" s="82">
        <f t="shared" ref="G38:P38" si="2">G37/444</f>
        <v>2.2522522522522522E-3</v>
      </c>
      <c r="H38" s="82">
        <f t="shared" si="2"/>
        <v>2.2522522522522522E-3</v>
      </c>
      <c r="I38" s="82">
        <f t="shared" si="2"/>
        <v>1.1261261261261261E-2</v>
      </c>
      <c r="J38" s="82">
        <f t="shared" si="2"/>
        <v>2.2522522522522522E-3</v>
      </c>
      <c r="K38" s="82">
        <f t="shared" si="2"/>
        <v>6.7567567567567571E-3</v>
      </c>
      <c r="L38" s="82">
        <f t="shared" si="2"/>
        <v>6.7567567567567571E-3</v>
      </c>
      <c r="M38" s="82">
        <f t="shared" si="2"/>
        <v>0.55855855855855852</v>
      </c>
      <c r="N38" s="82">
        <f t="shared" si="2"/>
        <v>0.3536036036036036</v>
      </c>
      <c r="O38" s="82">
        <f t="shared" si="2"/>
        <v>1.5765765765765764E-2</v>
      </c>
      <c r="P38" s="82">
        <f t="shared" si="2"/>
        <v>4.0540540540540543E-2</v>
      </c>
      <c r="Q38" s="41"/>
      <c r="R38" s="41"/>
    </row>
    <row r="39" spans="1:22" ht="20" customHeight="1" thickBot="1" x14ac:dyDescent="0.6">
      <c r="B39" s="24"/>
      <c r="C39" s="21"/>
      <c r="D39" s="71"/>
      <c r="E39" s="71"/>
      <c r="F39" s="7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1:22" ht="24.5" customHeight="1" thickBot="1" x14ac:dyDescent="0.6">
      <c r="D40" s="102" t="s">
        <v>20</v>
      </c>
      <c r="E40" s="102"/>
      <c r="F40" s="103"/>
      <c r="G40" s="20">
        <f>G37*1</f>
        <v>1</v>
      </c>
      <c r="H40" s="73">
        <f>H37*2</f>
        <v>2</v>
      </c>
      <c r="I40" s="73">
        <f>I37*3</f>
        <v>15</v>
      </c>
      <c r="J40" s="73">
        <f>J37*4</f>
        <v>4</v>
      </c>
      <c r="K40" s="73">
        <f>K37*5</f>
        <v>15</v>
      </c>
      <c r="L40" s="73">
        <f>L37*6</f>
        <v>18</v>
      </c>
      <c r="M40" s="73">
        <f>M37*7</f>
        <v>1736</v>
      </c>
      <c r="N40" s="73">
        <f>N37*8</f>
        <v>1256</v>
      </c>
      <c r="O40" s="73">
        <f>O37*9</f>
        <v>63</v>
      </c>
      <c r="P40" s="74">
        <f>P37*10</f>
        <v>180</v>
      </c>
      <c r="Q40" s="22">
        <f>SUM(G40:P40)</f>
        <v>3290</v>
      </c>
      <c r="R40" s="84" t="s">
        <v>25</v>
      </c>
      <c r="S40" s="23"/>
    </row>
    <row r="41" spans="1:22" ht="28" customHeight="1" x14ac:dyDescent="0.55000000000000004">
      <c r="D41" s="88" t="s">
        <v>23</v>
      </c>
      <c r="E41" s="88"/>
      <c r="F41" s="88"/>
      <c r="G41" s="83">
        <f>G40/3290</f>
        <v>3.0395136778115504E-4</v>
      </c>
      <c r="H41" s="83">
        <f t="shared" ref="H41:P41" si="3">H40/3290</f>
        <v>6.0790273556231007E-4</v>
      </c>
      <c r="I41" s="83">
        <f t="shared" si="3"/>
        <v>4.559270516717325E-3</v>
      </c>
      <c r="J41" s="83">
        <f t="shared" si="3"/>
        <v>1.2158054711246201E-3</v>
      </c>
      <c r="K41" s="83">
        <f t="shared" si="3"/>
        <v>4.559270516717325E-3</v>
      </c>
      <c r="L41" s="83">
        <f t="shared" si="3"/>
        <v>5.47112462006079E-3</v>
      </c>
      <c r="M41" s="83">
        <f t="shared" si="3"/>
        <v>0.52765957446808509</v>
      </c>
      <c r="N41" s="83">
        <f t="shared" si="3"/>
        <v>0.38176291793313072</v>
      </c>
      <c r="O41" s="83">
        <f t="shared" si="3"/>
        <v>1.9148936170212766E-2</v>
      </c>
      <c r="P41" s="83">
        <f t="shared" si="3"/>
        <v>5.4711246200607903E-2</v>
      </c>
      <c r="Q41" s="1"/>
      <c r="R41" s="1"/>
      <c r="S41" s="75"/>
    </row>
  </sheetData>
  <mergeCells count="24">
    <mergeCell ref="D40:F40"/>
    <mergeCell ref="D41:F41"/>
    <mergeCell ref="A1:V1"/>
    <mergeCell ref="B38:C38"/>
    <mergeCell ref="B37:C37"/>
    <mergeCell ref="K4:K5"/>
    <mergeCell ref="J4:J5"/>
    <mergeCell ref="I4:I5"/>
    <mergeCell ref="H4:H5"/>
    <mergeCell ref="G4:G5"/>
    <mergeCell ref="A3:C5"/>
    <mergeCell ref="G3:P3"/>
    <mergeCell ref="N4:N5"/>
    <mergeCell ref="M4:M5"/>
    <mergeCell ref="L4:L5"/>
    <mergeCell ref="D3:F5"/>
    <mergeCell ref="D37:F37"/>
    <mergeCell ref="D38:F38"/>
    <mergeCell ref="S4:T4"/>
    <mergeCell ref="U4:V4"/>
    <mergeCell ref="S3:V3"/>
    <mergeCell ref="P4:P5"/>
    <mergeCell ref="O4:O5"/>
    <mergeCell ref="Q4:Q5"/>
  </mergeCells>
  <phoneticPr fontId="1"/>
  <pageMargins left="0.98425196850393704" right="0.51181102362204722" top="1.5354330708661419" bottom="0.15748031496062992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81FA7-19CA-4310-B3C2-BF475BB8AF63}">
  <dimension ref="A1:V43"/>
  <sheetViews>
    <sheetView topLeftCell="G44" workbookViewId="0">
      <selection activeCell="AF40" sqref="AF40"/>
    </sheetView>
  </sheetViews>
  <sheetFormatPr defaultRowHeight="18" x14ac:dyDescent="0.55000000000000004"/>
  <cols>
    <col min="1" max="1" width="4.75" hidden="1" customWidth="1"/>
    <col min="2" max="2" width="3.83203125" hidden="1" customWidth="1"/>
    <col min="3" max="3" width="5.4140625" hidden="1" customWidth="1"/>
    <col min="4" max="4" width="6" hidden="1" customWidth="1"/>
    <col min="5" max="5" width="2.08203125" hidden="1" customWidth="1"/>
    <col min="6" max="6" width="6.33203125" hidden="1" customWidth="1"/>
    <col min="7" max="12" width="5.4140625" customWidth="1"/>
    <col min="13" max="13" width="6.75" customWidth="1"/>
    <col min="14" max="14" width="6.6640625" customWidth="1"/>
    <col min="15" max="16" width="5.4140625" customWidth="1"/>
    <col min="17" max="17" width="6.6640625" hidden="1" customWidth="1"/>
    <col min="18" max="18" width="4.33203125" hidden="1" customWidth="1"/>
    <col min="19" max="19" width="6.33203125" hidden="1" customWidth="1"/>
    <col min="20" max="21" width="5" hidden="1" customWidth="1"/>
    <col min="22" max="22" width="6" hidden="1" customWidth="1"/>
  </cols>
  <sheetData>
    <row r="1" spans="1:22" ht="33.5" hidden="1" customHeight="1" x14ac:dyDescent="0.55000000000000004">
      <c r="A1" s="104" t="s">
        <v>22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ht="18.5" hidden="1" thickBot="1" x14ac:dyDescent="0.6"/>
    <row r="3" spans="1:22" ht="26.5" hidden="1" customHeight="1" x14ac:dyDescent="0.55000000000000004">
      <c r="A3" s="109" t="s">
        <v>14</v>
      </c>
      <c r="B3" s="110"/>
      <c r="C3" s="110"/>
      <c r="D3" s="115" t="s">
        <v>16</v>
      </c>
      <c r="E3" s="110"/>
      <c r="F3" s="116"/>
      <c r="G3" s="93" t="s">
        <v>15</v>
      </c>
      <c r="H3" s="94"/>
      <c r="I3" s="94"/>
      <c r="J3" s="94"/>
      <c r="K3" s="94"/>
      <c r="L3" s="94"/>
      <c r="M3" s="94"/>
      <c r="N3" s="94"/>
      <c r="O3" s="94"/>
      <c r="P3" s="94"/>
      <c r="Q3" s="65" t="s">
        <v>17</v>
      </c>
      <c r="R3" s="39"/>
      <c r="S3" s="93" t="s">
        <v>21</v>
      </c>
      <c r="T3" s="94"/>
      <c r="U3" s="94"/>
      <c r="V3" s="95"/>
    </row>
    <row r="4" spans="1:22" ht="18" customHeight="1" x14ac:dyDescent="0.55000000000000004">
      <c r="A4" s="111"/>
      <c r="B4" s="112"/>
      <c r="C4" s="112"/>
      <c r="D4" s="111"/>
      <c r="E4" s="112"/>
      <c r="F4" s="117"/>
      <c r="G4" s="107" t="s">
        <v>4</v>
      </c>
      <c r="H4" s="98" t="s">
        <v>5</v>
      </c>
      <c r="I4" s="98" t="s">
        <v>6</v>
      </c>
      <c r="J4" s="98" t="s">
        <v>7</v>
      </c>
      <c r="K4" s="98" t="s">
        <v>8</v>
      </c>
      <c r="L4" s="98" t="s">
        <v>9</v>
      </c>
      <c r="M4" s="98" t="s">
        <v>10</v>
      </c>
      <c r="N4" s="98" t="s">
        <v>11</v>
      </c>
      <c r="O4" s="98" t="s">
        <v>12</v>
      </c>
      <c r="P4" s="96" t="s">
        <v>13</v>
      </c>
      <c r="Q4" s="100" t="s">
        <v>18</v>
      </c>
      <c r="R4" s="44"/>
      <c r="S4" s="89" t="s">
        <v>2</v>
      </c>
      <c r="T4" s="90"/>
      <c r="U4" s="91" t="s">
        <v>3</v>
      </c>
      <c r="V4" s="92"/>
    </row>
    <row r="5" spans="1:22" ht="19.5" customHeight="1" thickBot="1" x14ac:dyDescent="0.6">
      <c r="A5" s="113"/>
      <c r="B5" s="114"/>
      <c r="C5" s="114"/>
      <c r="D5" s="113"/>
      <c r="E5" s="114"/>
      <c r="F5" s="118"/>
      <c r="G5" s="108"/>
      <c r="H5" s="99"/>
      <c r="I5" s="99"/>
      <c r="J5" s="99"/>
      <c r="K5" s="99"/>
      <c r="L5" s="99"/>
      <c r="M5" s="99"/>
      <c r="N5" s="99"/>
      <c r="O5" s="99"/>
      <c r="P5" s="97"/>
      <c r="Q5" s="101"/>
      <c r="R5" s="44"/>
      <c r="S5" s="78"/>
      <c r="T5" s="17" t="s">
        <v>1</v>
      </c>
      <c r="U5" s="18"/>
      <c r="V5" s="19" t="s">
        <v>1</v>
      </c>
    </row>
    <row r="6" spans="1:22" ht="20" hidden="1" customHeight="1" x14ac:dyDescent="0.55000000000000004">
      <c r="A6" s="7">
        <v>3000</v>
      </c>
      <c r="B6" s="6" t="s">
        <v>0</v>
      </c>
      <c r="C6" s="13">
        <v>3005</v>
      </c>
      <c r="D6" s="48">
        <v>999</v>
      </c>
      <c r="E6" s="49" t="s">
        <v>0</v>
      </c>
      <c r="F6" s="50">
        <v>1040</v>
      </c>
      <c r="G6" s="26"/>
      <c r="H6" s="27"/>
      <c r="I6" s="27"/>
      <c r="J6" s="27"/>
      <c r="K6" s="27"/>
      <c r="L6" s="27"/>
      <c r="M6" s="27">
        <v>6</v>
      </c>
      <c r="N6" s="27"/>
      <c r="O6" s="27"/>
      <c r="P6" s="42"/>
      <c r="Q6" s="68">
        <f>SUM(G6:P6)</f>
        <v>6</v>
      </c>
      <c r="R6" s="45"/>
      <c r="S6" s="79">
        <v>0</v>
      </c>
      <c r="T6" s="28"/>
      <c r="U6" s="28">
        <v>6</v>
      </c>
      <c r="V6" s="29">
        <v>42</v>
      </c>
    </row>
    <row r="7" spans="1:22" ht="20" hidden="1" customHeight="1" x14ac:dyDescent="0.55000000000000004">
      <c r="A7" s="8">
        <v>3006</v>
      </c>
      <c r="B7" s="3" t="s">
        <v>0</v>
      </c>
      <c r="C7" s="14">
        <v>3020</v>
      </c>
      <c r="D7" s="51">
        <v>1041</v>
      </c>
      <c r="E7" s="52" t="s">
        <v>0</v>
      </c>
      <c r="F7" s="53">
        <v>1148</v>
      </c>
      <c r="G7" s="30"/>
      <c r="H7" s="31"/>
      <c r="I7" s="31"/>
      <c r="J7" s="31"/>
      <c r="K7" s="31"/>
      <c r="L7" s="31"/>
      <c r="M7" s="31">
        <v>12</v>
      </c>
      <c r="N7" s="31">
        <v>3</v>
      </c>
      <c r="O7" s="31"/>
      <c r="P7" s="43"/>
      <c r="Q7" s="67">
        <f t="shared" ref="Q7:Q37" si="0">SUM(G7:P7)</f>
        <v>15</v>
      </c>
      <c r="R7" s="45"/>
      <c r="S7" s="80">
        <v>0</v>
      </c>
      <c r="T7" s="32"/>
      <c r="U7" s="32">
        <v>15</v>
      </c>
      <c r="V7" s="33">
        <v>108</v>
      </c>
    </row>
    <row r="8" spans="1:22" ht="20" hidden="1" customHeight="1" x14ac:dyDescent="0.55000000000000004">
      <c r="A8" s="9">
        <v>3021</v>
      </c>
      <c r="B8" s="4" t="s">
        <v>0</v>
      </c>
      <c r="C8" s="15">
        <v>3035</v>
      </c>
      <c r="D8" s="54">
        <v>1149</v>
      </c>
      <c r="E8" s="55" t="s">
        <v>0</v>
      </c>
      <c r="F8" s="56">
        <v>1255</v>
      </c>
      <c r="G8" s="30"/>
      <c r="H8" s="31"/>
      <c r="I8" s="31"/>
      <c r="J8" s="31"/>
      <c r="K8" s="31">
        <v>1</v>
      </c>
      <c r="L8" s="31"/>
      <c r="M8" s="31">
        <v>10</v>
      </c>
      <c r="N8" s="31">
        <v>4</v>
      </c>
      <c r="O8" s="31"/>
      <c r="P8" s="43"/>
      <c r="Q8" s="67">
        <f t="shared" si="0"/>
        <v>15</v>
      </c>
      <c r="R8" s="45"/>
      <c r="S8" s="80">
        <v>0</v>
      </c>
      <c r="T8" s="32"/>
      <c r="U8" s="32">
        <v>15</v>
      </c>
      <c r="V8" s="33">
        <v>107</v>
      </c>
    </row>
    <row r="9" spans="1:22" ht="20" hidden="1" customHeight="1" x14ac:dyDescent="0.55000000000000004">
      <c r="A9" s="8">
        <v>3036</v>
      </c>
      <c r="B9" s="3" t="s">
        <v>0</v>
      </c>
      <c r="C9" s="14">
        <v>3050</v>
      </c>
      <c r="D9" s="51">
        <v>1256</v>
      </c>
      <c r="E9" s="52" t="s">
        <v>0</v>
      </c>
      <c r="F9" s="53">
        <v>1373</v>
      </c>
      <c r="G9" s="30"/>
      <c r="H9" s="31"/>
      <c r="I9" s="31"/>
      <c r="J9" s="31"/>
      <c r="K9" s="31"/>
      <c r="L9" s="31"/>
      <c r="M9" s="31">
        <v>2</v>
      </c>
      <c r="N9" s="31">
        <v>13</v>
      </c>
      <c r="O9" s="31"/>
      <c r="P9" s="43"/>
      <c r="Q9" s="67">
        <f t="shared" si="0"/>
        <v>15</v>
      </c>
      <c r="R9" s="45"/>
      <c r="S9" s="80">
        <v>0</v>
      </c>
      <c r="T9" s="32"/>
      <c r="U9" s="32">
        <v>15</v>
      </c>
      <c r="V9" s="33">
        <v>118</v>
      </c>
    </row>
    <row r="10" spans="1:22" ht="20" hidden="1" customHeight="1" x14ac:dyDescent="0.55000000000000004">
      <c r="A10" s="10">
        <v>2051</v>
      </c>
      <c r="B10" s="5" t="s">
        <v>0</v>
      </c>
      <c r="C10" s="2">
        <v>3065</v>
      </c>
      <c r="D10" s="57">
        <v>1374</v>
      </c>
      <c r="E10" s="58" t="s">
        <v>0</v>
      </c>
      <c r="F10" s="59">
        <v>1493</v>
      </c>
      <c r="G10" s="30"/>
      <c r="H10" s="31"/>
      <c r="I10" s="31"/>
      <c r="J10" s="31"/>
      <c r="K10" s="31"/>
      <c r="L10" s="31"/>
      <c r="M10" s="31">
        <v>2</v>
      </c>
      <c r="N10" s="31">
        <v>12</v>
      </c>
      <c r="O10" s="31"/>
      <c r="P10" s="43">
        <v>1</v>
      </c>
      <c r="Q10" s="67">
        <f t="shared" si="0"/>
        <v>15</v>
      </c>
      <c r="R10" s="45"/>
      <c r="S10" s="80">
        <v>1</v>
      </c>
      <c r="T10" s="32">
        <v>10</v>
      </c>
      <c r="U10" s="32">
        <v>14</v>
      </c>
      <c r="V10" s="33">
        <v>110</v>
      </c>
    </row>
    <row r="11" spans="1:22" ht="20" hidden="1" customHeight="1" x14ac:dyDescent="0.55000000000000004">
      <c r="A11" s="8">
        <v>3066</v>
      </c>
      <c r="B11" s="3" t="s">
        <v>0</v>
      </c>
      <c r="C11" s="14">
        <v>3090</v>
      </c>
      <c r="D11" s="51">
        <v>1494</v>
      </c>
      <c r="E11" s="52" t="s">
        <v>0</v>
      </c>
      <c r="F11" s="53">
        <v>1605</v>
      </c>
      <c r="G11" s="30"/>
      <c r="H11" s="31"/>
      <c r="I11" s="31"/>
      <c r="J11" s="31"/>
      <c r="K11" s="31"/>
      <c r="L11" s="31"/>
      <c r="M11" s="31">
        <v>8</v>
      </c>
      <c r="N11" s="31">
        <v>7</v>
      </c>
      <c r="O11" s="31"/>
      <c r="P11" s="43"/>
      <c r="Q11" s="67">
        <f t="shared" si="0"/>
        <v>15</v>
      </c>
      <c r="R11" s="45"/>
      <c r="S11" s="80">
        <v>0</v>
      </c>
      <c r="T11" s="32"/>
      <c r="U11" s="32">
        <v>15</v>
      </c>
      <c r="V11" s="33">
        <v>112</v>
      </c>
    </row>
    <row r="12" spans="1:22" ht="20" hidden="1" customHeight="1" x14ac:dyDescent="0.55000000000000004">
      <c r="A12" s="10">
        <v>3081</v>
      </c>
      <c r="B12" s="5" t="s">
        <v>0</v>
      </c>
      <c r="C12" s="2">
        <v>3095</v>
      </c>
      <c r="D12" s="57">
        <v>1606</v>
      </c>
      <c r="E12" s="58" t="s">
        <v>0</v>
      </c>
      <c r="F12" s="59">
        <v>1716</v>
      </c>
      <c r="G12" s="30"/>
      <c r="H12" s="31"/>
      <c r="I12" s="31"/>
      <c r="J12" s="31"/>
      <c r="K12" s="31"/>
      <c r="L12" s="31">
        <v>1</v>
      </c>
      <c r="M12" s="31">
        <v>7</v>
      </c>
      <c r="N12" s="31">
        <v>7</v>
      </c>
      <c r="O12" s="31"/>
      <c r="P12" s="43"/>
      <c r="Q12" s="67">
        <f t="shared" si="0"/>
        <v>15</v>
      </c>
      <c r="R12" s="45"/>
      <c r="S12" s="80">
        <v>0</v>
      </c>
      <c r="T12" s="32"/>
      <c r="U12" s="32">
        <v>15</v>
      </c>
      <c r="V12" s="33">
        <v>111</v>
      </c>
    </row>
    <row r="13" spans="1:22" ht="20" hidden="1" customHeight="1" x14ac:dyDescent="0.55000000000000004">
      <c r="A13" s="8">
        <v>3096</v>
      </c>
      <c r="B13" s="3" t="s">
        <v>0</v>
      </c>
      <c r="C13" s="14">
        <v>3110</v>
      </c>
      <c r="D13" s="51">
        <v>1717</v>
      </c>
      <c r="E13" s="52" t="s">
        <v>0</v>
      </c>
      <c r="F13" s="53">
        <v>1832</v>
      </c>
      <c r="G13" s="30"/>
      <c r="H13" s="31"/>
      <c r="I13" s="31"/>
      <c r="J13" s="31"/>
      <c r="K13" s="31"/>
      <c r="L13" s="31"/>
      <c r="M13" s="31">
        <v>4</v>
      </c>
      <c r="N13" s="31">
        <v>11</v>
      </c>
      <c r="O13" s="31"/>
      <c r="P13" s="43"/>
      <c r="Q13" s="67">
        <f t="shared" si="0"/>
        <v>15</v>
      </c>
      <c r="R13" s="45"/>
      <c r="S13" s="80">
        <v>0</v>
      </c>
      <c r="T13" s="32"/>
      <c r="U13" s="32">
        <v>15</v>
      </c>
      <c r="V13" s="33">
        <v>116</v>
      </c>
    </row>
    <row r="14" spans="1:22" ht="20" hidden="1" customHeight="1" x14ac:dyDescent="0.55000000000000004">
      <c r="A14" s="10">
        <v>3111</v>
      </c>
      <c r="B14" s="5" t="s">
        <v>0</v>
      </c>
      <c r="C14" s="2">
        <v>3125</v>
      </c>
      <c r="D14" s="57">
        <v>1833</v>
      </c>
      <c r="E14" s="58" t="s">
        <v>0</v>
      </c>
      <c r="F14" s="59">
        <v>1948</v>
      </c>
      <c r="G14" s="30"/>
      <c r="H14" s="31"/>
      <c r="I14" s="31"/>
      <c r="J14" s="31"/>
      <c r="K14" s="31"/>
      <c r="L14" s="31"/>
      <c r="M14" s="31">
        <v>4</v>
      </c>
      <c r="N14" s="31">
        <v>11</v>
      </c>
      <c r="O14" s="31"/>
      <c r="P14" s="43"/>
      <c r="Q14" s="67">
        <f t="shared" si="0"/>
        <v>15</v>
      </c>
      <c r="R14" s="45"/>
      <c r="S14" s="80">
        <v>0</v>
      </c>
      <c r="T14" s="32"/>
      <c r="U14" s="32">
        <v>15</v>
      </c>
      <c r="V14" s="33">
        <v>116</v>
      </c>
    </row>
    <row r="15" spans="1:22" ht="20" hidden="1" customHeight="1" x14ac:dyDescent="0.55000000000000004">
      <c r="A15" s="8">
        <v>3126</v>
      </c>
      <c r="B15" s="3" t="s">
        <v>0</v>
      </c>
      <c r="C15" s="14">
        <v>3140</v>
      </c>
      <c r="D15" s="51">
        <v>1949</v>
      </c>
      <c r="E15" s="52" t="s">
        <v>0</v>
      </c>
      <c r="F15" s="53">
        <v>2058</v>
      </c>
      <c r="G15" s="30"/>
      <c r="H15" s="31"/>
      <c r="I15" s="31"/>
      <c r="J15" s="31"/>
      <c r="K15" s="31"/>
      <c r="L15" s="31"/>
      <c r="M15" s="31">
        <v>10</v>
      </c>
      <c r="N15" s="31">
        <v>5</v>
      </c>
      <c r="O15" s="31"/>
      <c r="P15" s="43"/>
      <c r="Q15" s="67">
        <f t="shared" si="0"/>
        <v>15</v>
      </c>
      <c r="R15" s="45"/>
      <c r="S15" s="80">
        <v>2</v>
      </c>
      <c r="T15" s="32">
        <v>15</v>
      </c>
      <c r="U15" s="32">
        <v>13</v>
      </c>
      <c r="V15" s="33">
        <v>95</v>
      </c>
    </row>
    <row r="16" spans="1:22" ht="20" hidden="1" customHeight="1" x14ac:dyDescent="0.55000000000000004">
      <c r="A16" s="10">
        <v>3141</v>
      </c>
      <c r="B16" s="5" t="s">
        <v>0</v>
      </c>
      <c r="C16" s="2">
        <v>3155</v>
      </c>
      <c r="D16" s="57">
        <v>2059</v>
      </c>
      <c r="E16" s="58" t="s">
        <v>0</v>
      </c>
      <c r="F16" s="59">
        <v>2163</v>
      </c>
      <c r="G16" s="30"/>
      <c r="H16" s="31"/>
      <c r="I16" s="31"/>
      <c r="J16" s="31"/>
      <c r="K16" s="31"/>
      <c r="L16" s="31"/>
      <c r="M16" s="31">
        <v>15</v>
      </c>
      <c r="N16" s="31"/>
      <c r="O16" s="31"/>
      <c r="P16" s="43"/>
      <c r="Q16" s="67">
        <f t="shared" si="0"/>
        <v>15</v>
      </c>
      <c r="R16" s="45"/>
      <c r="S16" s="80">
        <v>0</v>
      </c>
      <c r="T16" s="32"/>
      <c r="U16" s="32">
        <v>15</v>
      </c>
      <c r="V16" s="33">
        <v>105</v>
      </c>
    </row>
    <row r="17" spans="1:22" ht="20" hidden="1" customHeight="1" x14ac:dyDescent="0.55000000000000004">
      <c r="A17" s="8">
        <v>3156</v>
      </c>
      <c r="B17" s="3" t="s">
        <v>0</v>
      </c>
      <c r="C17" s="14">
        <v>3170</v>
      </c>
      <c r="D17" s="51">
        <v>2164</v>
      </c>
      <c r="E17" s="52" t="s">
        <v>0</v>
      </c>
      <c r="F17" s="53">
        <v>2268</v>
      </c>
      <c r="G17" s="30"/>
      <c r="H17" s="31"/>
      <c r="I17" s="31"/>
      <c r="J17" s="31"/>
      <c r="K17" s="31"/>
      <c r="L17" s="31"/>
      <c r="M17" s="31">
        <v>15</v>
      </c>
      <c r="N17" s="31"/>
      <c r="O17" s="31"/>
      <c r="P17" s="43"/>
      <c r="Q17" s="67">
        <f t="shared" si="0"/>
        <v>15</v>
      </c>
      <c r="R17" s="45"/>
      <c r="S17" s="80">
        <v>0</v>
      </c>
      <c r="T17" s="32"/>
      <c r="U17" s="32">
        <v>15</v>
      </c>
      <c r="V17" s="33">
        <v>105</v>
      </c>
    </row>
    <row r="18" spans="1:22" ht="20" hidden="1" customHeight="1" x14ac:dyDescent="0.55000000000000004">
      <c r="A18" s="10">
        <v>3171</v>
      </c>
      <c r="B18" s="5" t="s">
        <v>0</v>
      </c>
      <c r="C18" s="2">
        <v>3185</v>
      </c>
      <c r="D18" s="57">
        <v>2269</v>
      </c>
      <c r="E18" s="58" t="s">
        <v>0</v>
      </c>
      <c r="F18" s="59">
        <v>2385</v>
      </c>
      <c r="G18" s="30"/>
      <c r="H18" s="31"/>
      <c r="I18" s="31"/>
      <c r="J18" s="31"/>
      <c r="K18" s="31"/>
      <c r="L18" s="31"/>
      <c r="M18" s="31">
        <v>3</v>
      </c>
      <c r="N18" s="31">
        <v>12</v>
      </c>
      <c r="O18" s="31"/>
      <c r="P18" s="43"/>
      <c r="Q18" s="67">
        <f t="shared" si="0"/>
        <v>15</v>
      </c>
      <c r="R18" s="45"/>
      <c r="S18" s="80">
        <v>0</v>
      </c>
      <c r="T18" s="32"/>
      <c r="U18" s="32">
        <v>15</v>
      </c>
      <c r="V18" s="33">
        <v>117</v>
      </c>
    </row>
    <row r="19" spans="1:22" ht="20" hidden="1" customHeight="1" x14ac:dyDescent="0.55000000000000004">
      <c r="A19" s="8">
        <v>3186</v>
      </c>
      <c r="B19" s="3" t="s">
        <v>0</v>
      </c>
      <c r="C19" s="14">
        <v>3200</v>
      </c>
      <c r="D19" s="51">
        <v>2386</v>
      </c>
      <c r="E19" s="52" t="s">
        <v>0</v>
      </c>
      <c r="F19" s="53">
        <v>2495</v>
      </c>
      <c r="G19" s="30"/>
      <c r="H19" s="31"/>
      <c r="I19" s="31"/>
      <c r="J19" s="31"/>
      <c r="K19" s="31"/>
      <c r="L19" s="31"/>
      <c r="M19" s="31">
        <v>10</v>
      </c>
      <c r="N19" s="31">
        <v>5</v>
      </c>
      <c r="O19" s="31"/>
      <c r="P19" s="43"/>
      <c r="Q19" s="67">
        <f t="shared" si="0"/>
        <v>15</v>
      </c>
      <c r="R19" s="45"/>
      <c r="S19" s="80">
        <v>0</v>
      </c>
      <c r="T19" s="32"/>
      <c r="U19" s="32">
        <v>15</v>
      </c>
      <c r="V19" s="33">
        <v>110</v>
      </c>
    </row>
    <row r="20" spans="1:22" ht="20" hidden="1" customHeight="1" x14ac:dyDescent="0.55000000000000004">
      <c r="A20" s="10">
        <v>3201</v>
      </c>
      <c r="B20" s="5" t="s">
        <v>0</v>
      </c>
      <c r="C20" s="2">
        <v>3215</v>
      </c>
      <c r="D20" s="57">
        <v>2496</v>
      </c>
      <c r="E20" s="58" t="s">
        <v>0</v>
      </c>
      <c r="F20" s="59">
        <v>2603</v>
      </c>
      <c r="G20" s="30"/>
      <c r="H20" s="31"/>
      <c r="I20" s="31"/>
      <c r="J20" s="31"/>
      <c r="K20" s="31"/>
      <c r="L20" s="31"/>
      <c r="M20" s="31">
        <v>12</v>
      </c>
      <c r="N20" s="31">
        <v>3</v>
      </c>
      <c r="O20" s="31"/>
      <c r="P20" s="43"/>
      <c r="Q20" s="67">
        <f t="shared" si="0"/>
        <v>15</v>
      </c>
      <c r="R20" s="45"/>
      <c r="S20" s="80">
        <v>1</v>
      </c>
      <c r="T20" s="32">
        <v>7</v>
      </c>
      <c r="U20" s="32">
        <v>14</v>
      </c>
      <c r="V20" s="33">
        <v>101</v>
      </c>
    </row>
    <row r="21" spans="1:22" ht="20" hidden="1" customHeight="1" x14ac:dyDescent="0.55000000000000004">
      <c r="A21" s="8">
        <v>3216</v>
      </c>
      <c r="B21" s="3" t="s">
        <v>0</v>
      </c>
      <c r="C21" s="14">
        <v>3230</v>
      </c>
      <c r="D21" s="51">
        <v>2604</v>
      </c>
      <c r="E21" s="52" t="s">
        <v>0</v>
      </c>
      <c r="F21" s="53">
        <v>2706</v>
      </c>
      <c r="G21" s="30"/>
      <c r="H21" s="31"/>
      <c r="I21" s="31"/>
      <c r="J21" s="31"/>
      <c r="K21" s="31">
        <v>1</v>
      </c>
      <c r="L21" s="31"/>
      <c r="M21" s="31">
        <v>14</v>
      </c>
      <c r="N21" s="31"/>
      <c r="O21" s="31"/>
      <c r="P21" s="43"/>
      <c r="Q21" s="67">
        <f t="shared" si="0"/>
        <v>15</v>
      </c>
      <c r="R21" s="45"/>
      <c r="S21" s="80">
        <v>0</v>
      </c>
      <c r="T21" s="32"/>
      <c r="U21" s="32">
        <v>15</v>
      </c>
      <c r="V21" s="33">
        <v>103</v>
      </c>
    </row>
    <row r="22" spans="1:22" ht="20" hidden="1" customHeight="1" x14ac:dyDescent="0.55000000000000004">
      <c r="A22" s="10">
        <v>3231</v>
      </c>
      <c r="B22" s="5" t="s">
        <v>0</v>
      </c>
      <c r="C22" s="2">
        <v>3245</v>
      </c>
      <c r="D22" s="57">
        <v>2707</v>
      </c>
      <c r="E22" s="58" t="s">
        <v>0</v>
      </c>
      <c r="F22" s="59">
        <v>2812</v>
      </c>
      <c r="G22" s="30"/>
      <c r="H22" s="31"/>
      <c r="I22" s="31"/>
      <c r="J22" s="31"/>
      <c r="K22" s="31"/>
      <c r="L22" s="31"/>
      <c r="M22" s="31">
        <v>14</v>
      </c>
      <c r="N22" s="31">
        <v>1</v>
      </c>
      <c r="O22" s="31"/>
      <c r="P22" s="43"/>
      <c r="Q22" s="67">
        <f t="shared" si="0"/>
        <v>15</v>
      </c>
      <c r="R22" s="45"/>
      <c r="S22" s="80">
        <v>0</v>
      </c>
      <c r="T22" s="32"/>
      <c r="U22" s="32">
        <v>15</v>
      </c>
      <c r="V22" s="33">
        <v>106</v>
      </c>
    </row>
    <row r="23" spans="1:22" ht="20" hidden="1" customHeight="1" x14ac:dyDescent="0.55000000000000004">
      <c r="A23" s="8">
        <v>3246</v>
      </c>
      <c r="B23" s="3" t="s">
        <v>0</v>
      </c>
      <c r="C23" s="14">
        <v>3260</v>
      </c>
      <c r="D23" s="51">
        <v>2813</v>
      </c>
      <c r="E23" s="52" t="s">
        <v>0</v>
      </c>
      <c r="F23" s="53">
        <v>2919</v>
      </c>
      <c r="G23" s="30"/>
      <c r="H23" s="31"/>
      <c r="I23" s="31"/>
      <c r="J23" s="31"/>
      <c r="K23" s="31"/>
      <c r="L23" s="31"/>
      <c r="M23" s="31">
        <v>13</v>
      </c>
      <c r="N23" s="31">
        <v>2</v>
      </c>
      <c r="O23" s="31"/>
      <c r="P23" s="43"/>
      <c r="Q23" s="67">
        <f t="shared" si="0"/>
        <v>15</v>
      </c>
      <c r="R23" s="45"/>
      <c r="S23" s="80">
        <v>0</v>
      </c>
      <c r="T23" s="32"/>
      <c r="U23" s="32">
        <v>15</v>
      </c>
      <c r="V23" s="33">
        <v>107</v>
      </c>
    </row>
    <row r="24" spans="1:22" ht="20" hidden="1" customHeight="1" x14ac:dyDescent="0.55000000000000004">
      <c r="A24" s="10">
        <v>3261</v>
      </c>
      <c r="B24" s="5" t="s">
        <v>0</v>
      </c>
      <c r="C24" s="2">
        <v>3275</v>
      </c>
      <c r="D24" s="57">
        <v>2920</v>
      </c>
      <c r="E24" s="58" t="s">
        <v>0</v>
      </c>
      <c r="F24" s="59">
        <v>3025</v>
      </c>
      <c r="G24" s="30"/>
      <c r="H24" s="31"/>
      <c r="I24" s="31"/>
      <c r="J24" s="31"/>
      <c r="K24" s="31"/>
      <c r="L24" s="31"/>
      <c r="M24" s="31">
        <v>14</v>
      </c>
      <c r="N24" s="31">
        <v>1</v>
      </c>
      <c r="O24" s="31"/>
      <c r="P24" s="43"/>
      <c r="Q24" s="67">
        <f t="shared" si="0"/>
        <v>15</v>
      </c>
      <c r="R24" s="45"/>
      <c r="S24" s="80">
        <v>0</v>
      </c>
      <c r="T24" s="32"/>
      <c r="U24" s="32">
        <v>15</v>
      </c>
      <c r="V24" s="33">
        <v>106</v>
      </c>
    </row>
    <row r="25" spans="1:22" ht="20" hidden="1" customHeight="1" x14ac:dyDescent="0.55000000000000004">
      <c r="A25" s="8">
        <v>3276</v>
      </c>
      <c r="B25" s="3" t="s">
        <v>0</v>
      </c>
      <c r="C25" s="14">
        <v>3290</v>
      </c>
      <c r="D25" s="51">
        <v>3026</v>
      </c>
      <c r="E25" s="52" t="s">
        <v>0</v>
      </c>
      <c r="F25" s="53">
        <v>3139</v>
      </c>
      <c r="G25" s="30"/>
      <c r="H25" s="31"/>
      <c r="I25" s="31">
        <v>1</v>
      </c>
      <c r="J25" s="31"/>
      <c r="K25" s="31"/>
      <c r="L25" s="31">
        <v>1</v>
      </c>
      <c r="M25" s="31">
        <v>8</v>
      </c>
      <c r="N25" s="31"/>
      <c r="O25" s="31">
        <v>1</v>
      </c>
      <c r="P25" s="43">
        <v>4</v>
      </c>
      <c r="Q25" s="67">
        <f t="shared" si="0"/>
        <v>15</v>
      </c>
      <c r="R25" s="45"/>
      <c r="S25" s="80">
        <v>0</v>
      </c>
      <c r="T25" s="32"/>
      <c r="U25" s="32">
        <v>15</v>
      </c>
      <c r="V25" s="33">
        <v>114</v>
      </c>
    </row>
    <row r="26" spans="1:22" ht="20" hidden="1" customHeight="1" x14ac:dyDescent="0.55000000000000004">
      <c r="A26" s="10">
        <v>3291</v>
      </c>
      <c r="B26" s="5" t="s">
        <v>0</v>
      </c>
      <c r="C26" s="2">
        <v>3305</v>
      </c>
      <c r="D26" s="57">
        <v>3140</v>
      </c>
      <c r="E26" s="58" t="s">
        <v>0</v>
      </c>
      <c r="F26" s="59">
        <v>3239</v>
      </c>
      <c r="G26" s="30">
        <v>1</v>
      </c>
      <c r="H26" s="31"/>
      <c r="I26" s="31">
        <v>3</v>
      </c>
      <c r="J26" s="31">
        <v>1</v>
      </c>
      <c r="K26" s="31"/>
      <c r="L26" s="31"/>
      <c r="M26" s="31">
        <v>2</v>
      </c>
      <c r="N26" s="31">
        <v>3</v>
      </c>
      <c r="O26" s="31">
        <v>2</v>
      </c>
      <c r="P26" s="43">
        <v>3</v>
      </c>
      <c r="Q26" s="67">
        <f t="shared" si="0"/>
        <v>15</v>
      </c>
      <c r="R26" s="45"/>
      <c r="S26" s="80">
        <v>3</v>
      </c>
      <c r="T26" s="32">
        <v>7</v>
      </c>
      <c r="U26" s="32">
        <v>12</v>
      </c>
      <c r="V26" s="33">
        <v>93</v>
      </c>
    </row>
    <row r="27" spans="1:22" ht="20" hidden="1" customHeight="1" x14ac:dyDescent="0.55000000000000004">
      <c r="A27" s="8">
        <v>3306</v>
      </c>
      <c r="B27" s="3" t="s">
        <v>0</v>
      </c>
      <c r="C27" s="14">
        <v>3320</v>
      </c>
      <c r="D27" s="51">
        <v>3240</v>
      </c>
      <c r="E27" s="52" t="s">
        <v>0</v>
      </c>
      <c r="F27" s="53">
        <v>3363</v>
      </c>
      <c r="G27" s="30"/>
      <c r="H27" s="31">
        <v>1</v>
      </c>
      <c r="I27" s="31"/>
      <c r="J27" s="31"/>
      <c r="K27" s="31">
        <v>1</v>
      </c>
      <c r="L27" s="31">
        <v>1</v>
      </c>
      <c r="M27" s="31"/>
      <c r="N27" s="31">
        <v>3</v>
      </c>
      <c r="O27" s="31">
        <v>3</v>
      </c>
      <c r="P27" s="43">
        <v>6</v>
      </c>
      <c r="Q27" s="67">
        <f t="shared" si="0"/>
        <v>15</v>
      </c>
      <c r="R27" s="45"/>
      <c r="S27" s="80">
        <v>5</v>
      </c>
      <c r="T27" s="32">
        <v>47</v>
      </c>
      <c r="U27" s="32">
        <v>10</v>
      </c>
      <c r="V27" s="33">
        <v>77</v>
      </c>
    </row>
    <row r="28" spans="1:22" ht="20" hidden="1" customHeight="1" x14ac:dyDescent="0.55000000000000004">
      <c r="A28" s="10">
        <v>3321</v>
      </c>
      <c r="B28" s="5" t="s">
        <v>0</v>
      </c>
      <c r="C28" s="2">
        <v>3335</v>
      </c>
      <c r="D28" s="57">
        <v>3364</v>
      </c>
      <c r="E28" s="58" t="s">
        <v>0</v>
      </c>
      <c r="F28" s="59">
        <v>3483</v>
      </c>
      <c r="G28" s="30"/>
      <c r="H28" s="31"/>
      <c r="I28" s="31"/>
      <c r="J28" s="31"/>
      <c r="K28" s="31"/>
      <c r="L28" s="31"/>
      <c r="M28" s="31"/>
      <c r="N28" s="31">
        <v>15</v>
      </c>
      <c r="O28" s="31"/>
      <c r="P28" s="43"/>
      <c r="Q28" s="67">
        <f t="shared" si="0"/>
        <v>15</v>
      </c>
      <c r="R28" s="45"/>
      <c r="S28" s="80">
        <v>0</v>
      </c>
      <c r="T28" s="32"/>
      <c r="U28" s="32">
        <v>15</v>
      </c>
      <c r="V28" s="33">
        <v>120</v>
      </c>
    </row>
    <row r="29" spans="1:22" ht="20" hidden="1" customHeight="1" x14ac:dyDescent="0.55000000000000004">
      <c r="A29" s="8">
        <v>3336</v>
      </c>
      <c r="B29" s="3" t="s">
        <v>0</v>
      </c>
      <c r="C29" s="14">
        <v>3350</v>
      </c>
      <c r="D29" s="51">
        <v>3484</v>
      </c>
      <c r="E29" s="52" t="s">
        <v>0</v>
      </c>
      <c r="F29" s="53">
        <v>3598</v>
      </c>
      <c r="G29" s="30"/>
      <c r="H29" s="31"/>
      <c r="I29" s="31">
        <v>1</v>
      </c>
      <c r="J29" s="31"/>
      <c r="K29" s="31"/>
      <c r="L29" s="31"/>
      <c r="M29" s="31"/>
      <c r="N29" s="31">
        <v>14</v>
      </c>
      <c r="O29" s="31"/>
      <c r="P29" s="43"/>
      <c r="Q29" s="67">
        <f t="shared" si="0"/>
        <v>15</v>
      </c>
      <c r="R29" s="45"/>
      <c r="S29" s="80">
        <v>0</v>
      </c>
      <c r="T29" s="32"/>
      <c r="U29" s="32">
        <v>15</v>
      </c>
      <c r="V29" s="33">
        <v>115</v>
      </c>
    </row>
    <row r="30" spans="1:22" ht="20" hidden="1" customHeight="1" x14ac:dyDescent="0.55000000000000004">
      <c r="A30" s="10">
        <v>3351</v>
      </c>
      <c r="B30" s="5" t="s">
        <v>0</v>
      </c>
      <c r="C30" s="2">
        <v>3365</v>
      </c>
      <c r="D30" s="57">
        <v>3599</v>
      </c>
      <c r="E30" s="58" t="s">
        <v>0</v>
      </c>
      <c r="F30" s="59">
        <v>3713</v>
      </c>
      <c r="G30" s="30"/>
      <c r="H30" s="31"/>
      <c r="I30" s="31"/>
      <c r="J30" s="31"/>
      <c r="K30" s="31"/>
      <c r="L30" s="31"/>
      <c r="M30" s="31">
        <v>7</v>
      </c>
      <c r="N30" s="31">
        <v>7</v>
      </c>
      <c r="O30" s="31"/>
      <c r="P30" s="43">
        <v>1</v>
      </c>
      <c r="Q30" s="67">
        <f t="shared" si="0"/>
        <v>15</v>
      </c>
      <c r="R30" s="45"/>
      <c r="S30" s="80">
        <v>0</v>
      </c>
      <c r="T30" s="32"/>
      <c r="U30" s="32">
        <v>15</v>
      </c>
      <c r="V30" s="33">
        <v>115</v>
      </c>
    </row>
    <row r="31" spans="1:22" ht="20" hidden="1" customHeight="1" x14ac:dyDescent="0.55000000000000004">
      <c r="A31" s="8">
        <v>3366</v>
      </c>
      <c r="B31" s="3" t="s">
        <v>0</v>
      </c>
      <c r="C31" s="14">
        <v>3380</v>
      </c>
      <c r="D31" s="51">
        <v>3714</v>
      </c>
      <c r="E31" s="52" t="s">
        <v>0</v>
      </c>
      <c r="F31" s="53">
        <v>3835</v>
      </c>
      <c r="G31" s="30"/>
      <c r="H31" s="31"/>
      <c r="I31" s="31"/>
      <c r="J31" s="31"/>
      <c r="K31" s="31"/>
      <c r="L31" s="31"/>
      <c r="M31" s="31">
        <v>4</v>
      </c>
      <c r="N31" s="31">
        <v>8</v>
      </c>
      <c r="O31" s="31"/>
      <c r="P31" s="43">
        <v>3</v>
      </c>
      <c r="Q31" s="67">
        <f t="shared" si="0"/>
        <v>15</v>
      </c>
      <c r="R31" s="45"/>
      <c r="S31" s="80">
        <v>0</v>
      </c>
      <c r="T31" s="32"/>
      <c r="U31" s="32">
        <v>15</v>
      </c>
      <c r="V31" s="33">
        <v>122</v>
      </c>
    </row>
    <row r="32" spans="1:22" ht="20" hidden="1" customHeight="1" x14ac:dyDescent="0.55000000000000004">
      <c r="A32" s="10">
        <v>3381</v>
      </c>
      <c r="B32" s="5" t="s">
        <v>0</v>
      </c>
      <c r="C32" s="2">
        <v>3395</v>
      </c>
      <c r="D32" s="57">
        <v>3836</v>
      </c>
      <c r="E32" s="58" t="s">
        <v>0</v>
      </c>
      <c r="F32" s="59">
        <v>3946</v>
      </c>
      <c r="G32" s="30"/>
      <c r="H32" s="31"/>
      <c r="I32" s="31"/>
      <c r="J32" s="31"/>
      <c r="K32" s="31"/>
      <c r="L32" s="31"/>
      <c r="M32" s="31">
        <v>10</v>
      </c>
      <c r="N32" s="31">
        <v>4</v>
      </c>
      <c r="O32" s="31">
        <v>1</v>
      </c>
      <c r="P32" s="43"/>
      <c r="Q32" s="67">
        <f t="shared" si="0"/>
        <v>15</v>
      </c>
      <c r="R32" s="45"/>
      <c r="S32" s="80">
        <v>0</v>
      </c>
      <c r="T32" s="32"/>
      <c r="U32" s="32">
        <v>15</v>
      </c>
      <c r="V32" s="33">
        <v>111</v>
      </c>
    </row>
    <row r="33" spans="1:22" ht="20" hidden="1" customHeight="1" x14ac:dyDescent="0.55000000000000004">
      <c r="A33" s="8">
        <v>3396</v>
      </c>
      <c r="B33" s="3" t="s">
        <v>0</v>
      </c>
      <c r="C33" s="14">
        <v>3410</v>
      </c>
      <c r="D33" s="51">
        <v>3947</v>
      </c>
      <c r="E33" s="52" t="s">
        <v>0</v>
      </c>
      <c r="F33" s="53">
        <v>4052</v>
      </c>
      <c r="G33" s="30"/>
      <c r="H33" s="31"/>
      <c r="I33" s="31"/>
      <c r="J33" s="31"/>
      <c r="K33" s="31"/>
      <c r="L33" s="31"/>
      <c r="M33" s="31">
        <v>14</v>
      </c>
      <c r="N33" s="31">
        <v>1</v>
      </c>
      <c r="O33" s="31"/>
      <c r="P33" s="43"/>
      <c r="Q33" s="67">
        <f t="shared" si="0"/>
        <v>15</v>
      </c>
      <c r="R33" s="45"/>
      <c r="S33" s="80">
        <v>0</v>
      </c>
      <c r="T33" s="32"/>
      <c r="U33" s="32">
        <v>15</v>
      </c>
      <c r="V33" s="33">
        <v>106</v>
      </c>
    </row>
    <row r="34" spans="1:22" ht="20" hidden="1" customHeight="1" x14ac:dyDescent="0.55000000000000004">
      <c r="A34" s="10">
        <v>3411</v>
      </c>
      <c r="B34" s="5" t="s">
        <v>0</v>
      </c>
      <c r="C34" s="2">
        <v>3425</v>
      </c>
      <c r="D34" s="57">
        <v>4053</v>
      </c>
      <c r="E34" s="58" t="s">
        <v>0</v>
      </c>
      <c r="F34" s="59">
        <v>4158</v>
      </c>
      <c r="G34" s="30"/>
      <c r="H34" s="31"/>
      <c r="I34" s="31"/>
      <c r="J34" s="31"/>
      <c r="K34" s="31"/>
      <c r="L34" s="31"/>
      <c r="M34" s="31">
        <v>14</v>
      </c>
      <c r="N34" s="31">
        <v>1</v>
      </c>
      <c r="O34" s="31"/>
      <c r="P34" s="43"/>
      <c r="Q34" s="67">
        <f t="shared" si="0"/>
        <v>15</v>
      </c>
      <c r="R34" s="45"/>
      <c r="S34" s="80">
        <v>0</v>
      </c>
      <c r="T34" s="32"/>
      <c r="U34" s="32">
        <v>15</v>
      </c>
      <c r="V34" s="33">
        <v>106</v>
      </c>
    </row>
    <row r="35" spans="1:22" ht="20" hidden="1" customHeight="1" x14ac:dyDescent="0.55000000000000004">
      <c r="A35" s="8">
        <v>3426</v>
      </c>
      <c r="B35" s="3" t="s">
        <v>0</v>
      </c>
      <c r="C35" s="14">
        <v>3440</v>
      </c>
      <c r="D35" s="51">
        <v>4159</v>
      </c>
      <c r="E35" s="52" t="s">
        <v>0</v>
      </c>
      <c r="F35" s="53">
        <v>4267</v>
      </c>
      <c r="G35" s="30"/>
      <c r="H35" s="31"/>
      <c r="I35" s="31"/>
      <c r="J35" s="31"/>
      <c r="K35" s="31"/>
      <c r="L35" s="31"/>
      <c r="M35" s="31">
        <v>11</v>
      </c>
      <c r="N35" s="31">
        <v>4</v>
      </c>
      <c r="O35" s="31"/>
      <c r="P35" s="43"/>
      <c r="Q35" s="67">
        <f t="shared" si="0"/>
        <v>15</v>
      </c>
      <c r="R35" s="45"/>
      <c r="S35" s="80">
        <v>0</v>
      </c>
      <c r="T35" s="32"/>
      <c r="U35" s="32">
        <v>15</v>
      </c>
      <c r="V35" s="33">
        <v>109</v>
      </c>
    </row>
    <row r="36" spans="1:22" ht="20" hidden="1" customHeight="1" thickBot="1" x14ac:dyDescent="0.6">
      <c r="A36" s="11">
        <v>3441</v>
      </c>
      <c r="B36" s="12" t="s">
        <v>0</v>
      </c>
      <c r="C36" s="16">
        <v>3443</v>
      </c>
      <c r="D36" s="60">
        <v>4268</v>
      </c>
      <c r="E36" s="61" t="s">
        <v>0</v>
      </c>
      <c r="F36" s="62">
        <v>4288</v>
      </c>
      <c r="G36" s="63"/>
      <c r="H36" s="64"/>
      <c r="I36" s="64"/>
      <c r="J36" s="64"/>
      <c r="K36" s="64"/>
      <c r="L36" s="64"/>
      <c r="M36" s="64">
        <v>3</v>
      </c>
      <c r="N36" s="64"/>
      <c r="O36" s="64"/>
      <c r="P36" s="66"/>
      <c r="Q36" s="70">
        <f t="shared" si="0"/>
        <v>3</v>
      </c>
      <c r="R36" s="45"/>
      <c r="S36" s="81">
        <v>0</v>
      </c>
      <c r="T36" s="34"/>
      <c r="U36" s="34">
        <v>3</v>
      </c>
      <c r="V36" s="35">
        <v>21</v>
      </c>
    </row>
    <row r="37" spans="1:22" ht="27" hidden="1" customHeight="1" thickBot="1" x14ac:dyDescent="0.6">
      <c r="B37" s="106"/>
      <c r="C37" s="106"/>
      <c r="D37" s="87" t="s">
        <v>24</v>
      </c>
      <c r="E37" s="87"/>
      <c r="F37" s="87"/>
      <c r="G37" s="46">
        <f t="shared" ref="G37:V37" si="1">SUM(G6:G36)</f>
        <v>1</v>
      </c>
      <c r="H37" s="47">
        <f t="shared" si="1"/>
        <v>1</v>
      </c>
      <c r="I37" s="47">
        <f t="shared" si="1"/>
        <v>5</v>
      </c>
      <c r="J37" s="47">
        <f t="shared" si="1"/>
        <v>1</v>
      </c>
      <c r="K37" s="47">
        <f t="shared" si="1"/>
        <v>3</v>
      </c>
      <c r="L37" s="47">
        <f t="shared" si="1"/>
        <v>3</v>
      </c>
      <c r="M37" s="47">
        <f t="shared" si="1"/>
        <v>248</v>
      </c>
      <c r="N37" s="47">
        <f t="shared" si="1"/>
        <v>157</v>
      </c>
      <c r="O37" s="47">
        <f t="shared" si="1"/>
        <v>7</v>
      </c>
      <c r="P37" s="77">
        <f t="shared" si="1"/>
        <v>18</v>
      </c>
      <c r="Q37" s="76">
        <f t="shared" si="0"/>
        <v>444</v>
      </c>
      <c r="R37" s="85" t="s">
        <v>18</v>
      </c>
      <c r="S37" s="36">
        <f t="shared" si="1"/>
        <v>12</v>
      </c>
      <c r="T37" s="37">
        <f t="shared" si="1"/>
        <v>86</v>
      </c>
      <c r="U37" s="37">
        <f>SUM(U6:U36)</f>
        <v>432</v>
      </c>
      <c r="V37" s="38">
        <f t="shared" si="1"/>
        <v>3204</v>
      </c>
    </row>
    <row r="38" spans="1:22" ht="26" customHeight="1" x14ac:dyDescent="0.55000000000000004">
      <c r="B38" s="105"/>
      <c r="C38" s="106"/>
      <c r="D38" s="88" t="s">
        <v>19</v>
      </c>
      <c r="E38" s="88"/>
      <c r="F38" s="88"/>
      <c r="G38" s="82">
        <f t="shared" ref="G38:P38" si="2">G37/444</f>
        <v>2.2522522522522522E-3</v>
      </c>
      <c r="H38" s="82">
        <f t="shared" si="2"/>
        <v>2.2522522522522522E-3</v>
      </c>
      <c r="I38" s="82">
        <f t="shared" si="2"/>
        <v>1.1261261261261261E-2</v>
      </c>
      <c r="J38" s="82">
        <f t="shared" si="2"/>
        <v>2.2522522522522522E-3</v>
      </c>
      <c r="K38" s="82">
        <f t="shared" si="2"/>
        <v>6.7567567567567571E-3</v>
      </c>
      <c r="L38" s="82">
        <f t="shared" si="2"/>
        <v>6.7567567567567571E-3</v>
      </c>
      <c r="M38" s="82">
        <f t="shared" si="2"/>
        <v>0.55855855855855852</v>
      </c>
      <c r="N38" s="82">
        <f t="shared" si="2"/>
        <v>0.3536036036036036</v>
      </c>
      <c r="O38" s="82">
        <f t="shared" si="2"/>
        <v>1.5765765765765764E-2</v>
      </c>
      <c r="P38" s="82">
        <f t="shared" si="2"/>
        <v>4.0540540540540543E-2</v>
      </c>
      <c r="Q38" s="41"/>
      <c r="R38" s="41"/>
    </row>
    <row r="39" spans="1:22" ht="26" customHeight="1" x14ac:dyDescent="0.55000000000000004">
      <c r="B39" s="40"/>
      <c r="C39" s="69"/>
      <c r="D39" s="72"/>
      <c r="E39" s="72"/>
      <c r="F39" s="72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41"/>
      <c r="R39" s="41"/>
    </row>
    <row r="40" spans="1:22" ht="26" customHeight="1" x14ac:dyDescent="0.55000000000000004">
      <c r="B40" s="40"/>
      <c r="C40" s="69"/>
      <c r="D40" s="72"/>
      <c r="E40" s="72"/>
      <c r="F40" s="72"/>
      <c r="G40" s="107" t="s">
        <v>4</v>
      </c>
      <c r="H40" s="98" t="s">
        <v>5</v>
      </c>
      <c r="I40" s="98" t="s">
        <v>6</v>
      </c>
      <c r="J40" s="98" t="s">
        <v>7</v>
      </c>
      <c r="K40" s="98" t="s">
        <v>8</v>
      </c>
      <c r="L40" s="98" t="s">
        <v>9</v>
      </c>
      <c r="M40" s="98" t="s">
        <v>10</v>
      </c>
      <c r="N40" s="98" t="s">
        <v>11</v>
      </c>
      <c r="O40" s="98" t="s">
        <v>12</v>
      </c>
      <c r="P40" s="96" t="s">
        <v>13</v>
      </c>
      <c r="Q40" s="41"/>
      <c r="R40" s="41"/>
    </row>
    <row r="41" spans="1:22" ht="20" customHeight="1" thickBot="1" x14ac:dyDescent="0.6">
      <c r="B41" s="40"/>
      <c r="C41" s="69"/>
      <c r="D41" s="72"/>
      <c r="E41" s="72"/>
      <c r="F41" s="72"/>
      <c r="G41" s="108"/>
      <c r="H41" s="99"/>
      <c r="I41" s="99"/>
      <c r="J41" s="99"/>
      <c r="K41" s="99"/>
      <c r="L41" s="99"/>
      <c r="M41" s="99"/>
      <c r="N41" s="99"/>
      <c r="O41" s="99"/>
      <c r="P41" s="97"/>
      <c r="Q41" s="41"/>
      <c r="R41" s="41"/>
    </row>
    <row r="42" spans="1:22" ht="24.5" hidden="1" customHeight="1" thickBot="1" x14ac:dyDescent="0.6">
      <c r="D42" s="102" t="s">
        <v>20</v>
      </c>
      <c r="E42" s="102"/>
      <c r="F42" s="103"/>
      <c r="G42" s="20">
        <f>G37*1</f>
        <v>1</v>
      </c>
      <c r="H42" s="73">
        <f>H37*2</f>
        <v>2</v>
      </c>
      <c r="I42" s="73">
        <f>I37*3</f>
        <v>15</v>
      </c>
      <c r="J42" s="73">
        <f>J37*4</f>
        <v>4</v>
      </c>
      <c r="K42" s="73">
        <f>K37*5</f>
        <v>15</v>
      </c>
      <c r="L42" s="73">
        <f>L37*6</f>
        <v>18</v>
      </c>
      <c r="M42" s="73">
        <f>M37*7</f>
        <v>1736</v>
      </c>
      <c r="N42" s="73">
        <f>N37*8</f>
        <v>1256</v>
      </c>
      <c r="O42" s="73">
        <f>O37*9</f>
        <v>63</v>
      </c>
      <c r="P42" s="74">
        <f>P37*10</f>
        <v>180</v>
      </c>
      <c r="Q42" s="22">
        <f>SUM(G42:P42)</f>
        <v>3290</v>
      </c>
      <c r="R42" s="84" t="s">
        <v>25</v>
      </c>
      <c r="S42" s="23"/>
    </row>
    <row r="43" spans="1:22" ht="28" customHeight="1" x14ac:dyDescent="0.55000000000000004">
      <c r="D43" s="88" t="s">
        <v>23</v>
      </c>
      <c r="E43" s="88"/>
      <c r="F43" s="88"/>
      <c r="G43" s="83">
        <f>G42/3290</f>
        <v>3.0395136778115504E-4</v>
      </c>
      <c r="H43" s="83">
        <f t="shared" ref="H43:P43" si="3">H42/3290</f>
        <v>6.0790273556231007E-4</v>
      </c>
      <c r="I43" s="83">
        <f t="shared" si="3"/>
        <v>4.559270516717325E-3</v>
      </c>
      <c r="J43" s="83">
        <f t="shared" si="3"/>
        <v>1.2158054711246201E-3</v>
      </c>
      <c r="K43" s="83">
        <f t="shared" si="3"/>
        <v>4.559270516717325E-3</v>
      </c>
      <c r="L43" s="83">
        <f t="shared" si="3"/>
        <v>5.47112462006079E-3</v>
      </c>
      <c r="M43" s="83">
        <f t="shared" si="3"/>
        <v>0.52765957446808509</v>
      </c>
      <c r="N43" s="83">
        <f t="shared" si="3"/>
        <v>0.38176291793313072</v>
      </c>
      <c r="O43" s="83">
        <f t="shared" si="3"/>
        <v>1.9148936170212766E-2</v>
      </c>
      <c r="P43" s="83">
        <f t="shared" si="3"/>
        <v>5.4711246200607903E-2</v>
      </c>
      <c r="Q43" s="1"/>
      <c r="R43" s="1"/>
      <c r="S43" s="75"/>
    </row>
  </sheetData>
  <mergeCells count="34">
    <mergeCell ref="A1:V1"/>
    <mergeCell ref="A3:C5"/>
    <mergeCell ref="D3:F5"/>
    <mergeCell ref="G3:P3"/>
    <mergeCell ref="S3:V3"/>
    <mergeCell ref="G4:G5"/>
    <mergeCell ref="H4:H5"/>
    <mergeCell ref="I4:I5"/>
    <mergeCell ref="J4:J5"/>
    <mergeCell ref="K4:K5"/>
    <mergeCell ref="S4:T4"/>
    <mergeCell ref="U4:V4"/>
    <mergeCell ref="B37:C37"/>
    <mergeCell ref="D37:F37"/>
    <mergeCell ref="B38:C38"/>
    <mergeCell ref="D38:F38"/>
    <mergeCell ref="L4:L5"/>
    <mergeCell ref="M4:M5"/>
    <mergeCell ref="N4:N5"/>
    <mergeCell ref="O4:O5"/>
    <mergeCell ref="P4:P5"/>
    <mergeCell ref="Q4:Q5"/>
    <mergeCell ref="P40:P41"/>
    <mergeCell ref="D42:F42"/>
    <mergeCell ref="D43:F43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</mergeCells>
  <phoneticPr fontId="1"/>
  <pageMargins left="0.98425196850393704" right="0.51181102362204722" top="1.5354330708661419" bottom="0.15748031496062992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④3000～3443</vt:lpstr>
      <vt:lpstr>④3000～3443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</dc:creator>
  <cp:lastModifiedBy>Tomo</cp:lastModifiedBy>
  <cp:lastPrinted>2021-08-29T02:46:55Z</cp:lastPrinted>
  <dcterms:created xsi:type="dcterms:W3CDTF">2021-08-15T03:58:21Z</dcterms:created>
  <dcterms:modified xsi:type="dcterms:W3CDTF">2021-08-29T03:06:20Z</dcterms:modified>
</cp:coreProperties>
</file>