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\Desktop\"/>
    </mc:Choice>
  </mc:AlternateContent>
  <xr:revisionPtr revIDLastSave="0" documentId="13_ncr:1_{787A64EF-CFBA-4930-B64B-A162D6115F60}" xr6:coauthVersionLast="47" xr6:coauthVersionMax="47" xr10:uidLastSave="{00000000-0000-0000-0000-000000000000}"/>
  <bookViews>
    <workbookView xWindow="-110" yWindow="-110" windowWidth="19420" windowHeight="11660" activeTab="3" xr2:uid="{15BA9339-DA1B-4F87-A21E-E5967510415B}"/>
  </bookViews>
  <sheets>
    <sheet name="まとめ" sheetId="3" r:id="rId1"/>
    <sheet name="①～" sheetId="4" r:id="rId2"/>
    <sheet name="➁～ " sheetId="5" r:id="rId3"/>
    <sheet name="残り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7" l="1"/>
  <c r="D11" i="3"/>
  <c r="L11" i="3"/>
  <c r="K11" i="3"/>
  <c r="J11" i="3"/>
  <c r="I11" i="3"/>
  <c r="H11" i="3"/>
  <c r="G11" i="3"/>
  <c r="F11" i="3"/>
  <c r="E11" i="3"/>
  <c r="N10" i="3"/>
  <c r="N9" i="3"/>
  <c r="N8" i="3"/>
  <c r="N6" i="3"/>
  <c r="N7" i="3"/>
  <c r="N5" i="3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4" i="3"/>
  <c r="M11" i="3"/>
  <c r="Q11" i="7"/>
  <c r="P11" i="7"/>
  <c r="O11" i="7"/>
  <c r="N11" i="7"/>
  <c r="M11" i="7"/>
  <c r="M12" i="7" s="1"/>
  <c r="L11" i="7"/>
  <c r="L12" i="7" s="1"/>
  <c r="K11" i="7"/>
  <c r="K12" i="7" s="1"/>
  <c r="J11" i="7"/>
  <c r="J12" i="7" s="1"/>
  <c r="I11" i="7"/>
  <c r="I12" i="7" s="1"/>
  <c r="H11" i="7"/>
  <c r="H12" i="7" s="1"/>
  <c r="G11" i="7"/>
  <c r="G12" i="7" s="1"/>
  <c r="F11" i="7"/>
  <c r="F12" i="7" s="1"/>
  <c r="E11" i="7"/>
  <c r="E12" i="7" s="1"/>
  <c r="D11" i="7"/>
  <c r="N11" i="3" l="1"/>
  <c r="S71" i="5"/>
  <c r="R71" i="5"/>
  <c r="Q71" i="5"/>
  <c r="P71" i="5"/>
  <c r="M71" i="5"/>
  <c r="M72" i="5" s="1"/>
  <c r="L71" i="5"/>
  <c r="L72" i="5" s="1"/>
  <c r="K71" i="5"/>
  <c r="J71" i="5"/>
  <c r="J72" i="5" s="1"/>
  <c r="I71" i="5"/>
  <c r="I72" i="5" s="1"/>
  <c r="H71" i="5"/>
  <c r="H72" i="5" s="1"/>
  <c r="G71" i="5"/>
  <c r="G72" i="5" s="1"/>
  <c r="F71" i="5"/>
  <c r="F72" i="5" s="1"/>
  <c r="E71" i="5"/>
  <c r="E72" i="5" s="1"/>
  <c r="D71" i="5"/>
  <c r="S11" i="3"/>
  <c r="R11" i="3"/>
  <c r="Q11" i="3"/>
  <c r="P11" i="3"/>
  <c r="L12" i="3"/>
  <c r="I12" i="3"/>
  <c r="H12" i="3"/>
  <c r="G12" i="3"/>
  <c r="M72" i="4"/>
  <c r="L72" i="4"/>
  <c r="K72" i="4"/>
  <c r="J72" i="4"/>
  <c r="I72" i="4"/>
  <c r="H72" i="4"/>
  <c r="G72" i="4"/>
  <c r="F72" i="4"/>
  <c r="E72" i="4"/>
  <c r="D72" i="4"/>
  <c r="Q71" i="4"/>
  <c r="P71" i="4"/>
  <c r="O71" i="4"/>
  <c r="N71" i="4"/>
  <c r="L71" i="4"/>
  <c r="K71" i="4"/>
  <c r="J71" i="4"/>
  <c r="I71" i="4"/>
  <c r="H71" i="4"/>
  <c r="G71" i="4"/>
  <c r="F71" i="4"/>
  <c r="M71" i="4"/>
  <c r="E71" i="4"/>
  <c r="D71" i="4"/>
  <c r="E15" i="3" l="1"/>
  <c r="I15" i="3"/>
  <c r="F15" i="3"/>
  <c r="G15" i="3"/>
  <c r="H15" i="3"/>
  <c r="L15" i="3"/>
  <c r="K15" i="3"/>
  <c r="M15" i="3"/>
  <c r="D15" i="3"/>
  <c r="J15" i="3"/>
  <c r="D72" i="5"/>
  <c r="N71" i="5"/>
  <c r="D12" i="3"/>
  <c r="K72" i="5"/>
  <c r="M12" i="3"/>
  <c r="E12" i="3"/>
  <c r="J12" i="3"/>
  <c r="K12" i="3"/>
  <c r="F12" i="3"/>
  <c r="N12" i="3" l="1"/>
  <c r="M17" i="3" s="1"/>
  <c r="J17" i="3" l="1"/>
  <c r="I17" i="3"/>
  <c r="L17" i="3"/>
  <c r="G17" i="3"/>
  <c r="H17" i="3"/>
  <c r="K17" i="3"/>
  <c r="D17" i="3"/>
  <c r="E17" i="3"/>
  <c r="F17" i="3"/>
</calcChain>
</file>

<file path=xl/sharedStrings.xml><?xml version="1.0" encoding="utf-8"?>
<sst xmlns="http://schemas.openxmlformats.org/spreadsheetml/2006/main" count="271" uniqueCount="40">
  <si>
    <t>～</t>
    <phoneticPr fontId="1"/>
  </si>
  <si>
    <t>人数</t>
    <rPh sb="0" eb="2">
      <t>ニンズウ</t>
    </rPh>
    <phoneticPr fontId="1"/>
  </si>
  <si>
    <t>委   任   状</t>
    <rPh sb="0" eb="1">
      <t>イ</t>
    </rPh>
    <rPh sb="4" eb="5">
      <t>ニン</t>
    </rPh>
    <rPh sb="8" eb="9">
      <t>ジョウ</t>
    </rPh>
    <phoneticPr fontId="1"/>
  </si>
  <si>
    <t>有 の簿冊数</t>
    <rPh sb="0" eb="1">
      <t>ア</t>
    </rPh>
    <rPh sb="3" eb="4">
      <t>ボ</t>
    </rPh>
    <rPh sb="4" eb="5">
      <t>サツ</t>
    </rPh>
    <rPh sb="5" eb="6">
      <t>スウ</t>
    </rPh>
    <phoneticPr fontId="1"/>
  </si>
  <si>
    <t>無 の簿冊数</t>
    <rPh sb="0" eb="1">
      <t>ム</t>
    </rPh>
    <rPh sb="3" eb="4">
      <t>ボ</t>
    </rPh>
    <rPh sb="4" eb="5">
      <t>サツ</t>
    </rPh>
    <rPh sb="5" eb="6">
      <t>スウ</t>
    </rPh>
    <phoneticPr fontId="1"/>
  </si>
  <si>
    <t>署名簿の番号</t>
    <rPh sb="0" eb="3">
      <t>ショメイボ</t>
    </rPh>
    <rPh sb="4" eb="6">
      <t>バンゴウ</t>
    </rPh>
    <phoneticPr fontId="1"/>
  </si>
  <si>
    <t>1人</t>
    <rPh sb="1" eb="2">
      <t>ヒト</t>
    </rPh>
    <phoneticPr fontId="1"/>
  </si>
  <si>
    <t>2人</t>
    <rPh sb="1" eb="2">
      <t>ヒト</t>
    </rPh>
    <phoneticPr fontId="1"/>
  </si>
  <si>
    <t>3人</t>
    <rPh sb="1" eb="2">
      <t>ヒト</t>
    </rPh>
    <phoneticPr fontId="1"/>
  </si>
  <si>
    <t>4人</t>
    <rPh sb="1" eb="2">
      <t>ヒト</t>
    </rPh>
    <phoneticPr fontId="1"/>
  </si>
  <si>
    <t>5人</t>
    <rPh sb="1" eb="2">
      <t>ヒト</t>
    </rPh>
    <phoneticPr fontId="1"/>
  </si>
  <si>
    <t>6人</t>
    <rPh sb="1" eb="2">
      <t>ヒト</t>
    </rPh>
    <phoneticPr fontId="1"/>
  </si>
  <si>
    <t>7人</t>
    <rPh sb="1" eb="2">
      <t>ヒト</t>
    </rPh>
    <phoneticPr fontId="1"/>
  </si>
  <si>
    <t>8人</t>
    <rPh sb="1" eb="2">
      <t>ヒト</t>
    </rPh>
    <phoneticPr fontId="1"/>
  </si>
  <si>
    <t>9人</t>
    <rPh sb="1" eb="2">
      <t>ヒト</t>
    </rPh>
    <phoneticPr fontId="1"/>
  </si>
  <si>
    <t>10人</t>
    <rPh sb="2" eb="3">
      <t>ヒト</t>
    </rPh>
    <phoneticPr fontId="1"/>
  </si>
  <si>
    <t>署名簿中の署名者数の分類</t>
    <rPh sb="0" eb="2">
      <t>ショメイ</t>
    </rPh>
    <rPh sb="2" eb="3">
      <t>ボ</t>
    </rPh>
    <rPh sb="3" eb="4">
      <t>ナカ</t>
    </rPh>
    <rPh sb="5" eb="7">
      <t>ショメイ</t>
    </rPh>
    <rPh sb="7" eb="8">
      <t>シャ</t>
    </rPh>
    <rPh sb="8" eb="9">
      <t>スウ</t>
    </rPh>
    <rPh sb="10" eb="12">
      <t>ブンルイ</t>
    </rPh>
    <phoneticPr fontId="1"/>
  </si>
  <si>
    <t xml:space="preserve">比率   </t>
    <rPh sb="0" eb="2">
      <t>ヒリツ</t>
    </rPh>
    <phoneticPr fontId="1"/>
  </si>
  <si>
    <t xml:space="preserve">数    </t>
    <rPh sb="0" eb="1">
      <t>スウ</t>
    </rPh>
    <phoneticPr fontId="1"/>
  </si>
  <si>
    <t>⑤</t>
    <phoneticPr fontId="1"/>
  </si>
  <si>
    <t>⑥</t>
    <phoneticPr fontId="1"/>
  </si>
  <si>
    <t>～</t>
  </si>
  <si>
    <t>④</t>
    <phoneticPr fontId="1"/>
  </si>
  <si>
    <t>①</t>
    <phoneticPr fontId="1"/>
  </si>
  <si>
    <t>④、➁</t>
    <phoneticPr fontId="1"/>
  </si>
  <si>
    <t>孫１</t>
    <rPh sb="0" eb="1">
      <t>マゴ</t>
    </rPh>
    <phoneticPr fontId="1"/>
  </si>
  <si>
    <t>３７２－２</t>
    <phoneticPr fontId="1"/>
  </si>
  <si>
    <t>３８７－２</t>
    <phoneticPr fontId="1"/>
  </si>
  <si>
    <t>➂</t>
    <phoneticPr fontId="1"/>
  </si>
  <si>
    <t>➁</t>
    <phoneticPr fontId="1"/>
  </si>
  <si>
    <t>１１１０数え間違い</t>
    <rPh sb="4" eb="5">
      <t>カゾ</t>
    </rPh>
    <rPh sb="6" eb="8">
      <t>マチガ</t>
    </rPh>
    <phoneticPr fontId="1"/>
  </si>
  <si>
    <t>2079が欠</t>
    <rPh sb="5" eb="6">
      <t>ケツ</t>
    </rPh>
    <phoneticPr fontId="1"/>
  </si>
  <si>
    <t>枝1</t>
    <rPh sb="0" eb="1">
      <t>エダ</t>
    </rPh>
    <phoneticPr fontId="1"/>
  </si>
  <si>
    <t xml:space="preserve">簿冊数    </t>
    <rPh sb="0" eb="1">
      <t>ボ</t>
    </rPh>
    <rPh sb="1" eb="2">
      <t>サツ</t>
    </rPh>
    <rPh sb="2" eb="3">
      <t>スウ</t>
    </rPh>
    <phoneticPr fontId="1"/>
  </si>
  <si>
    <t>署名者数</t>
    <rPh sb="0" eb="3">
      <t>ショメイシャ</t>
    </rPh>
    <rPh sb="3" eb="4">
      <t>スウ</t>
    </rPh>
    <phoneticPr fontId="1"/>
  </si>
  <si>
    <t>簿冊数</t>
    <rPh sb="0" eb="1">
      <t>ボ</t>
    </rPh>
    <rPh sb="1" eb="2">
      <t>サツ</t>
    </rPh>
    <rPh sb="2" eb="3">
      <t>スウ</t>
    </rPh>
    <phoneticPr fontId="1"/>
  </si>
  <si>
    <t>（人）</t>
    <rPh sb="1" eb="2">
      <t>ヒト</t>
    </rPh>
    <phoneticPr fontId="1"/>
  </si>
  <si>
    <t xml:space="preserve">簿冊比率   </t>
    <rPh sb="0" eb="1">
      <t>ボ</t>
    </rPh>
    <rPh sb="1" eb="2">
      <t>サツ</t>
    </rPh>
    <rPh sb="2" eb="4">
      <t>ヒリツ</t>
    </rPh>
    <phoneticPr fontId="1"/>
  </si>
  <si>
    <t>署名者比率</t>
    <rPh sb="0" eb="3">
      <t>ショメイシャ</t>
    </rPh>
    <rPh sb="3" eb="5">
      <t>ヒリツ</t>
    </rPh>
    <phoneticPr fontId="1"/>
  </si>
  <si>
    <t>（冊）</t>
    <rPh sb="1" eb="2">
      <t>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</si>
</sst>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i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i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7" fontId="3" fillId="0" borderId="6" xfId="0" applyNumberFormat="1" applyFont="1" applyBorder="1">
      <alignment vertical="center"/>
    </xf>
    <xf numFmtId="177" fontId="3" fillId="0" borderId="26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10" xfId="0" applyNumberFormat="1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7" fontId="3" fillId="0" borderId="25" xfId="0" applyNumberFormat="1" applyFont="1" applyBorder="1">
      <alignment vertical="center"/>
    </xf>
    <xf numFmtId="177" fontId="3" fillId="0" borderId="27" xfId="0" applyNumberFormat="1" applyFont="1" applyBorder="1">
      <alignment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1" xfId="0" applyNumberFormat="1" applyFont="1" applyBorder="1">
      <alignment vertical="center"/>
    </xf>
    <xf numFmtId="177" fontId="3" fillId="0" borderId="23" xfId="0" applyNumberFormat="1" applyFont="1" applyBorder="1">
      <alignment vertical="center"/>
    </xf>
    <xf numFmtId="177" fontId="3" fillId="0" borderId="36" xfId="0" applyNumberFormat="1" applyFont="1" applyBorder="1">
      <alignment vertical="center"/>
    </xf>
    <xf numFmtId="177" fontId="3" fillId="0" borderId="37" xfId="0" applyNumberFormat="1" applyFont="1" applyBorder="1">
      <alignment vertical="center"/>
    </xf>
    <xf numFmtId="177" fontId="3" fillId="0" borderId="38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177" fontId="3" fillId="0" borderId="3" xfId="0" applyNumberFormat="1" applyFont="1" applyBorder="1">
      <alignment vertical="center"/>
    </xf>
    <xf numFmtId="177" fontId="3" fillId="0" borderId="39" xfId="0" applyNumberFormat="1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177" fontId="3" fillId="0" borderId="40" xfId="0" applyNumberFormat="1" applyFont="1" applyBorder="1" applyAlignment="1">
      <alignment horizontal="center" vertical="center"/>
    </xf>
    <xf numFmtId="177" fontId="3" fillId="0" borderId="41" xfId="0" applyNumberFormat="1" applyFont="1" applyBorder="1" applyAlignment="1">
      <alignment horizontal="center" vertical="center"/>
    </xf>
    <xf numFmtId="177" fontId="3" fillId="0" borderId="42" xfId="0" applyNumberFormat="1" applyFont="1" applyBorder="1" applyAlignment="1">
      <alignment horizontal="center" vertical="center"/>
    </xf>
    <xf numFmtId="177" fontId="3" fillId="0" borderId="43" xfId="0" applyNumberFormat="1" applyFont="1" applyBorder="1">
      <alignment vertical="center"/>
    </xf>
    <xf numFmtId="176" fontId="3" fillId="0" borderId="4" xfId="0" applyNumberFormat="1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177" fontId="4" fillId="0" borderId="0" xfId="0" applyNumberFormat="1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ill="1" applyBorder="1">
      <alignment vertical="center"/>
    </xf>
    <xf numFmtId="177" fontId="3" fillId="0" borderId="0" xfId="0" applyNumberFormat="1" applyFont="1" applyFill="1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Fill="1" applyBorder="1">
      <alignment vertical="center"/>
    </xf>
    <xf numFmtId="177" fontId="0" fillId="0" borderId="0" xfId="0" applyNumberFormat="1">
      <alignment vertical="center"/>
    </xf>
    <xf numFmtId="177" fontId="4" fillId="0" borderId="0" xfId="0" applyNumberFormat="1" applyFont="1" applyFill="1" applyBorder="1">
      <alignment vertical="center"/>
    </xf>
    <xf numFmtId="0" fontId="4" fillId="0" borderId="18" xfId="0" applyFont="1" applyBorder="1">
      <alignment vertical="center"/>
    </xf>
    <xf numFmtId="177" fontId="9" fillId="0" borderId="36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77" fontId="9" fillId="0" borderId="0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 shrinkToFit="1"/>
    </xf>
    <xf numFmtId="177" fontId="11" fillId="0" borderId="26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13" fillId="0" borderId="26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3" fillId="0" borderId="26" xfId="0" applyNumberFormat="1" applyFont="1" applyBorder="1" applyAlignment="1">
      <alignment horizontal="right" vertical="center"/>
    </xf>
    <xf numFmtId="177" fontId="14" fillId="0" borderId="1" xfId="0" applyNumberFormat="1" applyFont="1" applyBorder="1" applyAlignment="1">
      <alignment horizontal="center" vertical="center"/>
    </xf>
    <xf numFmtId="177" fontId="13" fillId="0" borderId="26" xfId="0" applyNumberFormat="1" applyFont="1" applyBorder="1" applyAlignment="1">
      <alignment horizontal="right" vertical="center" shrinkToFit="1"/>
    </xf>
    <xf numFmtId="177" fontId="14" fillId="0" borderId="1" xfId="0" applyNumberFormat="1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177" fontId="13" fillId="0" borderId="52" xfId="0" applyNumberFormat="1" applyFont="1" applyBorder="1" applyAlignment="1">
      <alignment horizontal="center" vertical="center"/>
    </xf>
    <xf numFmtId="177" fontId="14" fillId="0" borderId="52" xfId="0" applyNumberFormat="1" applyFont="1" applyBorder="1" applyAlignment="1">
      <alignment horizontal="center" vertical="center"/>
    </xf>
    <xf numFmtId="177" fontId="14" fillId="0" borderId="52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 shrinkToFit="1"/>
    </xf>
    <xf numFmtId="177" fontId="13" fillId="0" borderId="55" xfId="0" applyNumberFormat="1" applyFont="1" applyBorder="1" applyAlignment="1">
      <alignment horizontal="center" vertical="center"/>
    </xf>
    <xf numFmtId="177" fontId="13" fillId="0" borderId="55" xfId="0" applyNumberFormat="1" applyFont="1" applyBorder="1" applyAlignment="1">
      <alignment horizontal="center" vertical="center" shrinkToFit="1"/>
    </xf>
    <xf numFmtId="0" fontId="4" fillId="0" borderId="32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4" fillId="0" borderId="34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21" xfId="0" applyFont="1" applyBorder="1" applyAlignment="1">
      <alignment vertical="center" shrinkToFit="1"/>
    </xf>
    <xf numFmtId="0" fontId="4" fillId="0" borderId="62" xfId="0" applyFont="1" applyBorder="1" applyAlignment="1">
      <alignment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vertical="center" shrinkToFit="1"/>
    </xf>
    <xf numFmtId="177" fontId="9" fillId="0" borderId="57" xfId="0" applyNumberFormat="1" applyFont="1" applyBorder="1">
      <alignment vertical="center"/>
    </xf>
    <xf numFmtId="177" fontId="13" fillId="0" borderId="56" xfId="0" applyNumberFormat="1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177" fontId="12" fillId="0" borderId="24" xfId="0" applyNumberFormat="1" applyFont="1" applyBorder="1">
      <alignment vertical="center"/>
    </xf>
    <xf numFmtId="177" fontId="12" fillId="0" borderId="25" xfId="0" applyNumberFormat="1" applyFont="1" applyBorder="1">
      <alignment vertical="center"/>
    </xf>
    <xf numFmtId="177" fontId="13" fillId="0" borderId="24" xfId="0" applyNumberFormat="1" applyFont="1" applyBorder="1">
      <alignment vertical="center"/>
    </xf>
    <xf numFmtId="177" fontId="13" fillId="0" borderId="25" xfId="0" applyNumberFormat="1" applyFont="1" applyBorder="1">
      <alignment vertical="center"/>
    </xf>
    <xf numFmtId="177" fontId="13" fillId="0" borderId="26" xfId="0" applyNumberFormat="1" applyFont="1" applyBorder="1">
      <alignment vertical="center"/>
    </xf>
    <xf numFmtId="177" fontId="13" fillId="0" borderId="27" xfId="0" applyNumberFormat="1" applyFont="1" applyBorder="1">
      <alignment vertical="center"/>
    </xf>
    <xf numFmtId="177" fontId="13" fillId="0" borderId="26" xfId="0" applyNumberFormat="1" applyFont="1" applyBorder="1" applyAlignment="1">
      <alignment vertical="center" shrinkToFit="1"/>
    </xf>
    <xf numFmtId="177" fontId="13" fillId="0" borderId="27" xfId="0" applyNumberFormat="1" applyFont="1" applyBorder="1" applyAlignment="1">
      <alignment vertical="center" shrinkToFit="1"/>
    </xf>
    <xf numFmtId="177" fontId="13" fillId="0" borderId="36" xfId="0" applyNumberFormat="1" applyFont="1" applyBorder="1">
      <alignment vertical="center"/>
    </xf>
    <xf numFmtId="177" fontId="13" fillId="0" borderId="49" xfId="0" applyNumberFormat="1" applyFont="1" applyBorder="1">
      <alignment vertical="center"/>
    </xf>
    <xf numFmtId="177" fontId="17" fillId="0" borderId="0" xfId="0" applyNumberFormat="1" applyFont="1" applyBorder="1" applyAlignment="1">
      <alignment horizontal="left" vertical="center"/>
    </xf>
    <xf numFmtId="177" fontId="17" fillId="0" borderId="0" xfId="0" applyNumberFormat="1" applyFont="1" applyBorder="1">
      <alignment vertical="center"/>
    </xf>
    <xf numFmtId="176" fontId="9" fillId="0" borderId="39" xfId="0" applyNumberFormat="1" applyFont="1" applyBorder="1" applyAlignment="1">
      <alignment vertical="center" shrinkToFit="1"/>
    </xf>
    <xf numFmtId="176" fontId="9" fillId="0" borderId="37" xfId="0" applyNumberFormat="1" applyFont="1" applyBorder="1" applyAlignment="1">
      <alignment vertical="center" shrinkToFit="1"/>
    </xf>
    <xf numFmtId="176" fontId="9" fillId="0" borderId="38" xfId="0" applyNumberFormat="1" applyFont="1" applyBorder="1" applyAlignment="1">
      <alignment vertical="center" shrinkToFit="1"/>
    </xf>
    <xf numFmtId="176" fontId="9" fillId="0" borderId="58" xfId="0" applyNumberFormat="1" applyFont="1" applyBorder="1" applyAlignment="1">
      <alignment vertical="center" shrinkToFit="1"/>
    </xf>
    <xf numFmtId="176" fontId="9" fillId="0" borderId="31" xfId="0" applyNumberFormat="1" applyFont="1" applyBorder="1" applyAlignment="1">
      <alignment vertical="center" shrinkToFit="1"/>
    </xf>
    <xf numFmtId="176" fontId="9" fillId="0" borderId="59" xfId="0" applyNumberFormat="1" applyFont="1" applyBorder="1" applyAlignment="1">
      <alignment vertical="center" shrinkToFit="1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51" xfId="0" applyNumberFormat="1" applyFont="1" applyBorder="1" applyAlignment="1">
      <alignment horizontal="center" vertical="center"/>
    </xf>
    <xf numFmtId="177" fontId="3" fillId="0" borderId="52" xfId="0" applyNumberFormat="1" applyFont="1" applyBorder="1" applyAlignment="1">
      <alignment horizontal="center" vertical="center"/>
    </xf>
    <xf numFmtId="177" fontId="11" fillId="0" borderId="5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66" xfId="0" applyNumberFormat="1" applyFont="1" applyBorder="1" applyAlignment="1">
      <alignment horizontal="center" vertical="center"/>
    </xf>
    <xf numFmtId="177" fontId="3" fillId="0" borderId="5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7" fontId="3" fillId="0" borderId="24" xfId="0" applyNumberFormat="1" applyFont="1" applyBorder="1">
      <alignment vertical="center"/>
    </xf>
    <xf numFmtId="177" fontId="3" fillId="0" borderId="26" xfId="0" applyNumberFormat="1" applyFont="1" applyBorder="1">
      <alignment vertical="center"/>
    </xf>
    <xf numFmtId="177" fontId="3" fillId="0" borderId="22" xfId="0" applyNumberFormat="1" applyFont="1" applyBorder="1">
      <alignment vertical="center"/>
    </xf>
    <xf numFmtId="177" fontId="3" fillId="0" borderId="30" xfId="0" applyNumberFormat="1" applyFont="1" applyBorder="1">
      <alignment vertical="center"/>
    </xf>
    <xf numFmtId="177" fontId="3" fillId="0" borderId="31" xfId="0" applyNumberFormat="1" applyFont="1" applyBorder="1">
      <alignment vertical="center"/>
    </xf>
    <xf numFmtId="177" fontId="3" fillId="0" borderId="35" xfId="0" applyNumberFormat="1" applyFont="1" applyBorder="1">
      <alignment vertical="center"/>
    </xf>
    <xf numFmtId="0" fontId="0" fillId="0" borderId="62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64" xfId="0" applyBorder="1">
      <alignment vertical="center"/>
    </xf>
    <xf numFmtId="177" fontId="3" fillId="0" borderId="67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177" fontId="3" fillId="0" borderId="68" xfId="0" applyNumberFormat="1" applyFont="1" applyBorder="1" applyAlignment="1">
      <alignment horizontal="center" vertical="center"/>
    </xf>
    <xf numFmtId="177" fontId="3" fillId="0" borderId="49" xfId="0" applyNumberFormat="1" applyFont="1" applyBorder="1" applyAlignment="1">
      <alignment horizontal="center" vertical="center"/>
    </xf>
    <xf numFmtId="177" fontId="13" fillId="0" borderId="6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7" fillId="0" borderId="50" xfId="0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77" fontId="12" fillId="0" borderId="52" xfId="0" applyNumberFormat="1" applyFont="1" applyBorder="1" applyAlignment="1">
      <alignment horizontal="center" vertical="center"/>
    </xf>
    <xf numFmtId="177" fontId="9" fillId="0" borderId="4" xfId="0" applyNumberFormat="1" applyFont="1" applyBorder="1">
      <alignment vertical="center"/>
    </xf>
    <xf numFmtId="177" fontId="12" fillId="0" borderId="69" xfId="0" applyNumberFormat="1" applyFont="1" applyBorder="1" applyAlignment="1">
      <alignment horizontal="center" vertical="center"/>
    </xf>
    <xf numFmtId="177" fontId="12" fillId="0" borderId="70" xfId="0" applyNumberFormat="1" applyFont="1" applyBorder="1" applyAlignment="1">
      <alignment horizontal="center" vertical="center"/>
    </xf>
    <xf numFmtId="177" fontId="12" fillId="0" borderId="71" xfId="0" applyNumberFormat="1" applyFont="1" applyBorder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177" fontId="13" fillId="0" borderId="67" xfId="0" applyNumberFormat="1" applyFont="1" applyBorder="1" applyAlignment="1">
      <alignment horizontal="right" vertical="center" shrinkToFit="1"/>
    </xf>
    <xf numFmtId="177" fontId="14" fillId="0" borderId="28" xfId="0" applyNumberFormat="1" applyFont="1" applyBorder="1" applyAlignment="1">
      <alignment horizontal="center" vertical="center" shrinkToFit="1"/>
    </xf>
    <xf numFmtId="177" fontId="14" fillId="0" borderId="68" xfId="0" applyNumberFormat="1" applyFont="1" applyBorder="1" applyAlignment="1">
      <alignment horizontal="center" vertical="center" shrinkToFit="1"/>
    </xf>
    <xf numFmtId="177" fontId="9" fillId="0" borderId="10" xfId="0" applyNumberFormat="1" applyFont="1" applyBorder="1">
      <alignment vertical="center"/>
    </xf>
    <xf numFmtId="177" fontId="9" fillId="0" borderId="37" xfId="0" applyNumberFormat="1" applyFont="1" applyBorder="1">
      <alignment vertical="center"/>
    </xf>
    <xf numFmtId="177" fontId="9" fillId="0" borderId="38" xfId="0" applyNumberFormat="1" applyFont="1" applyBorder="1">
      <alignment vertical="center"/>
    </xf>
    <xf numFmtId="0" fontId="7" fillId="0" borderId="60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72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62" xfId="0" applyFont="1" applyBorder="1" applyAlignment="1">
      <alignment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vertical="center" shrinkToFit="1"/>
    </xf>
    <xf numFmtId="177" fontId="14" fillId="0" borderId="26" xfId="0" applyNumberFormat="1" applyFont="1" applyBorder="1">
      <alignment vertical="center"/>
    </xf>
    <xf numFmtId="177" fontId="14" fillId="0" borderId="27" xfId="0" applyNumberFormat="1" applyFont="1" applyBorder="1">
      <alignment vertical="center"/>
    </xf>
    <xf numFmtId="177" fontId="14" fillId="0" borderId="26" xfId="0" applyNumberFormat="1" applyFont="1" applyBorder="1" applyAlignment="1">
      <alignment vertical="center" shrinkToFit="1"/>
    </xf>
    <xf numFmtId="177" fontId="14" fillId="0" borderId="27" xfId="0" applyNumberFormat="1" applyFont="1" applyBorder="1" applyAlignment="1">
      <alignment vertical="center" shrinkToFit="1"/>
    </xf>
    <xf numFmtId="177" fontId="14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7" fontId="14" fillId="0" borderId="1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horizontal="center" vertical="center"/>
    </xf>
    <xf numFmtId="177" fontId="14" fillId="0" borderId="6" xfId="0" applyNumberFormat="1" applyFont="1" applyBorder="1" applyAlignment="1">
      <alignment horizontal="right" vertical="center"/>
    </xf>
    <xf numFmtId="0" fontId="3" fillId="0" borderId="6" xfId="0" applyFont="1" applyBorder="1">
      <alignment vertical="center"/>
    </xf>
    <xf numFmtId="177" fontId="14" fillId="0" borderId="6" xfId="0" applyNumberFormat="1" applyFont="1" applyBorder="1" applyAlignment="1">
      <alignment horizontal="right" vertical="center" shrinkToFit="1"/>
    </xf>
    <xf numFmtId="0" fontId="0" fillId="0" borderId="34" xfId="0" applyBorder="1">
      <alignment vertical="center"/>
    </xf>
    <xf numFmtId="177" fontId="3" fillId="0" borderId="73" xfId="0" applyNumberFormat="1" applyFont="1" applyBorder="1" applyAlignment="1">
      <alignment horizontal="center" vertical="center"/>
    </xf>
    <xf numFmtId="177" fontId="3" fillId="0" borderId="70" xfId="0" applyNumberFormat="1" applyFont="1" applyBorder="1" applyAlignment="1">
      <alignment horizontal="center" vertical="center"/>
    </xf>
    <xf numFmtId="177" fontId="3" fillId="0" borderId="74" xfId="0" applyNumberFormat="1" applyFont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177" fontId="14" fillId="0" borderId="75" xfId="0" applyNumberFormat="1" applyFont="1" applyBorder="1" applyAlignment="1">
      <alignment horizontal="right" vertical="center" shrinkToFit="1"/>
    </xf>
    <xf numFmtId="177" fontId="3" fillId="0" borderId="29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177" fontId="14" fillId="0" borderId="67" xfId="0" applyNumberFormat="1" applyFont="1" applyBorder="1" applyAlignment="1">
      <alignment vertical="center" shrinkToFit="1"/>
    </xf>
    <xf numFmtId="177" fontId="14" fillId="0" borderId="28" xfId="0" applyNumberFormat="1" applyFont="1" applyBorder="1" applyAlignment="1">
      <alignment vertical="center" shrinkToFit="1"/>
    </xf>
    <xf numFmtId="177" fontId="14" fillId="0" borderId="29" xfId="0" applyNumberFormat="1" applyFont="1" applyBorder="1" applyAlignment="1">
      <alignment vertical="center" shrinkToFit="1"/>
    </xf>
    <xf numFmtId="0" fontId="0" fillId="0" borderId="32" xfId="0" applyBorder="1">
      <alignment vertical="center"/>
    </xf>
    <xf numFmtId="0" fontId="3" fillId="0" borderId="19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まとめ!$B$15</c:f>
              <c:strCache>
                <c:ptCount val="1"/>
                <c:pt idx="0">
                  <c:v>簿冊比率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まとめ!$C$14:$M$14</c:f>
              <c:strCache>
                <c:ptCount val="11"/>
                <c:pt idx="1">
                  <c:v>1人</c:v>
                </c:pt>
                <c:pt idx="2">
                  <c:v>2人</c:v>
                </c:pt>
                <c:pt idx="3">
                  <c:v>3人</c:v>
                </c:pt>
                <c:pt idx="4">
                  <c:v>4人</c:v>
                </c:pt>
                <c:pt idx="5">
                  <c:v>5人</c:v>
                </c:pt>
                <c:pt idx="6">
                  <c:v>6人</c:v>
                </c:pt>
                <c:pt idx="7">
                  <c:v>7人</c:v>
                </c:pt>
                <c:pt idx="8">
                  <c:v>8人</c:v>
                </c:pt>
                <c:pt idx="9">
                  <c:v>9人</c:v>
                </c:pt>
                <c:pt idx="10">
                  <c:v>10人</c:v>
                </c:pt>
              </c:strCache>
            </c:strRef>
          </c:cat>
          <c:val>
            <c:numRef>
              <c:f>まとめ!$C$15:$M$15</c:f>
              <c:numCache>
                <c:formatCode>0.0%</c:formatCode>
                <c:ptCount val="11"/>
                <c:pt idx="1">
                  <c:v>0.61375838926174497</c:v>
                </c:pt>
                <c:pt idx="2">
                  <c:v>1.9295302013422819E-2</c:v>
                </c:pt>
                <c:pt idx="3">
                  <c:v>1.2080536912751677E-2</c:v>
                </c:pt>
                <c:pt idx="4">
                  <c:v>7.046979865771812E-3</c:v>
                </c:pt>
                <c:pt idx="5">
                  <c:v>7.0637583892617456E-2</c:v>
                </c:pt>
                <c:pt idx="6">
                  <c:v>3.573825503355705E-2</c:v>
                </c:pt>
                <c:pt idx="7">
                  <c:v>0.16644295302013423</c:v>
                </c:pt>
                <c:pt idx="8">
                  <c:v>5.3355704697986575E-2</c:v>
                </c:pt>
                <c:pt idx="9">
                  <c:v>4.5302013422818792E-3</c:v>
                </c:pt>
                <c:pt idx="10">
                  <c:v>1.7114093959731545E-2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5-469E-BBCA-274D2069E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055008"/>
        <c:axId val="1845051680"/>
      </c:barChart>
      <c:catAx>
        <c:axId val="184505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5051680"/>
        <c:crosses val="autoZero"/>
        <c:auto val="1"/>
        <c:lblAlgn val="ctr"/>
        <c:lblOffset val="100"/>
        <c:noMultiLvlLbl val="0"/>
      </c:catAx>
      <c:valAx>
        <c:axId val="18450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505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まとめ!$B$17</c:f>
              <c:strCache>
                <c:ptCount val="1"/>
                <c:pt idx="0">
                  <c:v>署名者比率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まとめ!$C$16:$M$16</c:f>
              <c:strCache>
                <c:ptCount val="11"/>
                <c:pt idx="1">
                  <c:v>1人</c:v>
                </c:pt>
                <c:pt idx="2">
                  <c:v>2人</c:v>
                </c:pt>
                <c:pt idx="3">
                  <c:v>3人</c:v>
                </c:pt>
                <c:pt idx="4">
                  <c:v>4人</c:v>
                </c:pt>
                <c:pt idx="5">
                  <c:v>5人</c:v>
                </c:pt>
                <c:pt idx="6">
                  <c:v>6人</c:v>
                </c:pt>
                <c:pt idx="7">
                  <c:v>7人</c:v>
                </c:pt>
                <c:pt idx="8">
                  <c:v>8人</c:v>
                </c:pt>
                <c:pt idx="9">
                  <c:v>9人</c:v>
                </c:pt>
                <c:pt idx="10">
                  <c:v>10人</c:v>
                </c:pt>
              </c:strCache>
            </c:strRef>
          </c:cat>
          <c:val>
            <c:numRef>
              <c:f>まとめ!$C$17:$M$17</c:f>
              <c:numCache>
                <c:formatCode>0.0%</c:formatCode>
                <c:ptCount val="11"/>
                <c:pt idx="1">
                  <c:v>0.19873954145387374</c:v>
                </c:pt>
                <c:pt idx="2">
                  <c:v>1.2495925241768988E-2</c:v>
                </c:pt>
                <c:pt idx="3">
                  <c:v>1.1735303705313485E-2</c:v>
                </c:pt>
                <c:pt idx="4">
                  <c:v>9.127458437466044E-3</c:v>
                </c:pt>
                <c:pt idx="5">
                  <c:v>0.11436488101705966</c:v>
                </c:pt>
                <c:pt idx="6">
                  <c:v>6.9433880256438124E-2</c:v>
                </c:pt>
                <c:pt idx="7">
                  <c:v>0.37726828208192981</c:v>
                </c:pt>
                <c:pt idx="8">
                  <c:v>0.13821579919591437</c:v>
                </c:pt>
                <c:pt idx="9">
                  <c:v>1.320221666847767E-2</c:v>
                </c:pt>
                <c:pt idx="10">
                  <c:v>5.5416711941758123E-2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9-4624-98D5-C58A29C98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076224"/>
        <c:axId val="1845076640"/>
      </c:barChart>
      <c:catAx>
        <c:axId val="184507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5076640"/>
        <c:crosses val="autoZero"/>
        <c:auto val="1"/>
        <c:lblAlgn val="ctr"/>
        <c:lblOffset val="100"/>
        <c:noMultiLvlLbl val="0"/>
      </c:catAx>
      <c:valAx>
        <c:axId val="184507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97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507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17</xdr:row>
      <xdr:rowOff>174625</xdr:rowOff>
    </xdr:from>
    <xdr:to>
      <xdr:col>8</xdr:col>
      <xdr:colOff>476250</xdr:colOff>
      <xdr:row>24</xdr:row>
      <xdr:rowOff>196850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0140724-C25A-4152-B9E7-B46FCB868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330200</xdr:colOff>
      <xdr:row>17</xdr:row>
      <xdr:rowOff>193675</xdr:rowOff>
    </xdr:from>
    <xdr:to>
      <xdr:col>15</xdr:col>
      <xdr:colOff>139700</xdr:colOff>
      <xdr:row>24</xdr:row>
      <xdr:rowOff>222250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B9E1FE7-7F4F-4D2F-8DDF-F67F461AE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C450E-3F41-4CBC-9869-1422C6383CB7}">
  <dimension ref="A1:AB18"/>
  <sheetViews>
    <sheetView workbookViewId="0">
      <selection activeCell="AD18" sqref="AD18"/>
    </sheetView>
  </sheetViews>
  <sheetFormatPr defaultRowHeight="18" x14ac:dyDescent="0.55000000000000004"/>
  <cols>
    <col min="1" max="1" width="6.25" customWidth="1"/>
    <col min="2" max="2" width="3.83203125" customWidth="1"/>
    <col min="3" max="3" width="6.33203125" customWidth="1"/>
    <col min="4" max="4" width="7.5" customWidth="1"/>
    <col min="5" max="5" width="5.6640625" customWidth="1"/>
    <col min="6" max="6" width="6" customWidth="1"/>
    <col min="7" max="7" width="5.9140625" customWidth="1"/>
    <col min="8" max="9" width="6.4140625" customWidth="1"/>
    <col min="10" max="10" width="7.5" customWidth="1"/>
    <col min="11" max="11" width="6.83203125" customWidth="1"/>
    <col min="12" max="13" width="6.5" customWidth="1"/>
    <col min="14" max="14" width="10.25" customWidth="1"/>
    <col min="15" max="15" width="7.08203125" customWidth="1"/>
    <col min="16" max="16" width="7.6640625" customWidth="1"/>
    <col min="17" max="17" width="7.25" customWidth="1"/>
    <col min="18" max="19" width="8" customWidth="1"/>
    <col min="20" max="21" width="0" hidden="1" customWidth="1"/>
    <col min="22" max="22" width="3.9140625" hidden="1" customWidth="1"/>
    <col min="23" max="29" width="0" hidden="1" customWidth="1"/>
  </cols>
  <sheetData>
    <row r="1" spans="1:28" ht="20.5" customHeight="1" thickBot="1" x14ac:dyDescent="0.6">
      <c r="A1" s="141" t="s">
        <v>5</v>
      </c>
      <c r="B1" s="142"/>
      <c r="C1" s="182"/>
      <c r="D1" s="147" t="s">
        <v>16</v>
      </c>
      <c r="E1" s="148"/>
      <c r="F1" s="148"/>
      <c r="G1" s="148"/>
      <c r="H1" s="148"/>
      <c r="I1" s="148"/>
      <c r="J1" s="148"/>
      <c r="K1" s="148"/>
      <c r="L1" s="148"/>
      <c r="M1" s="148"/>
      <c r="N1" s="153" t="s">
        <v>35</v>
      </c>
      <c r="O1" s="61"/>
      <c r="P1" s="176" t="s">
        <v>2</v>
      </c>
      <c r="Q1" s="177"/>
      <c r="R1" s="177"/>
      <c r="S1" s="180"/>
    </row>
    <row r="2" spans="1:28" ht="11.5" customHeight="1" x14ac:dyDescent="0.55000000000000004">
      <c r="A2" s="143"/>
      <c r="B2" s="144"/>
      <c r="C2" s="183"/>
      <c r="D2" s="149" t="s">
        <v>6</v>
      </c>
      <c r="E2" s="151" t="s">
        <v>7</v>
      </c>
      <c r="F2" s="151" t="s">
        <v>8</v>
      </c>
      <c r="G2" s="151" t="s">
        <v>9</v>
      </c>
      <c r="H2" s="151" t="s">
        <v>10</v>
      </c>
      <c r="I2" s="151" t="s">
        <v>11</v>
      </c>
      <c r="J2" s="151" t="s">
        <v>12</v>
      </c>
      <c r="K2" s="151" t="s">
        <v>13</v>
      </c>
      <c r="L2" s="151" t="s">
        <v>14</v>
      </c>
      <c r="M2" s="156" t="s">
        <v>15</v>
      </c>
      <c r="N2" s="154"/>
      <c r="O2" s="76"/>
      <c r="P2" s="178" t="s">
        <v>3</v>
      </c>
      <c r="Q2" s="179"/>
      <c r="R2" s="178" t="s">
        <v>4</v>
      </c>
      <c r="S2" s="179"/>
    </row>
    <row r="3" spans="1:28" ht="8.5" customHeight="1" thickBot="1" x14ac:dyDescent="0.6">
      <c r="A3" s="145"/>
      <c r="B3" s="146"/>
      <c r="C3" s="184"/>
      <c r="D3" s="150"/>
      <c r="E3" s="152"/>
      <c r="F3" s="152"/>
      <c r="G3" s="152"/>
      <c r="H3" s="152"/>
      <c r="I3" s="152"/>
      <c r="J3" s="152"/>
      <c r="K3" s="152"/>
      <c r="L3" s="152"/>
      <c r="M3" s="157"/>
      <c r="N3" s="155"/>
      <c r="O3" s="76"/>
      <c r="P3" s="93"/>
      <c r="Q3" s="94" t="s">
        <v>1</v>
      </c>
      <c r="R3" s="93"/>
      <c r="S3" s="94" t="s">
        <v>1</v>
      </c>
    </row>
    <row r="4" spans="1:28" ht="22.5" x14ac:dyDescent="0.55000000000000004">
      <c r="A4" s="83">
        <v>1</v>
      </c>
      <c r="B4" s="84" t="s">
        <v>0</v>
      </c>
      <c r="C4" s="85">
        <v>1000</v>
      </c>
      <c r="D4" s="187">
        <v>30</v>
      </c>
      <c r="E4" s="188">
        <v>13</v>
      </c>
      <c r="F4" s="188">
        <v>21</v>
      </c>
      <c r="G4" s="188">
        <v>8</v>
      </c>
      <c r="H4" s="188">
        <v>334</v>
      </c>
      <c r="I4" s="188">
        <v>151</v>
      </c>
      <c r="J4" s="188">
        <v>359</v>
      </c>
      <c r="K4" s="188">
        <v>59</v>
      </c>
      <c r="L4" s="188">
        <v>5</v>
      </c>
      <c r="M4" s="189">
        <v>19</v>
      </c>
      <c r="N4" s="137">
        <f t="shared" ref="N4:N10" si="0">SUM(D4:M4)</f>
        <v>999</v>
      </c>
      <c r="O4" s="77"/>
      <c r="P4" s="95">
        <v>898</v>
      </c>
      <c r="Q4" s="96">
        <v>5233</v>
      </c>
      <c r="R4" s="95">
        <v>101</v>
      </c>
      <c r="S4" s="96">
        <v>714</v>
      </c>
      <c r="T4" s="43" t="s">
        <v>23</v>
      </c>
      <c r="U4" s="53">
        <v>1</v>
      </c>
      <c r="V4" t="s">
        <v>0</v>
      </c>
      <c r="W4" s="53">
        <v>5945</v>
      </c>
    </row>
    <row r="5" spans="1:28" ht="22.5" x14ac:dyDescent="0.55000000000000004">
      <c r="A5" s="54">
        <v>1001</v>
      </c>
      <c r="B5" s="4"/>
      <c r="C5" s="86">
        <v>1999</v>
      </c>
      <c r="D5" s="190">
        <v>107</v>
      </c>
      <c r="E5" s="181">
        <v>101</v>
      </c>
      <c r="F5" s="181">
        <v>46</v>
      </c>
      <c r="G5" s="181">
        <v>33</v>
      </c>
      <c r="H5" s="181">
        <v>84</v>
      </c>
      <c r="I5" s="181">
        <v>59</v>
      </c>
      <c r="J5" s="181">
        <v>385</v>
      </c>
      <c r="K5" s="181">
        <v>102</v>
      </c>
      <c r="L5" s="181">
        <v>15</v>
      </c>
      <c r="M5" s="185">
        <v>65</v>
      </c>
      <c r="N5" s="81">
        <f t="shared" si="0"/>
        <v>997</v>
      </c>
      <c r="O5" s="77"/>
      <c r="P5" s="95">
        <v>612</v>
      </c>
      <c r="Q5" s="96">
        <v>2948</v>
      </c>
      <c r="R5" s="95">
        <v>387</v>
      </c>
      <c r="S5" s="96">
        <v>2701</v>
      </c>
      <c r="T5" s="43" t="s">
        <v>29</v>
      </c>
      <c r="U5" s="53"/>
      <c r="W5" s="53">
        <v>5946</v>
      </c>
      <c r="X5">
        <v>7287</v>
      </c>
      <c r="Y5">
        <v>1</v>
      </c>
      <c r="Z5">
        <v>2904</v>
      </c>
      <c r="AA5">
        <v>1</v>
      </c>
      <c r="AB5">
        <v>1406</v>
      </c>
    </row>
    <row r="6" spans="1:28" x14ac:dyDescent="0.55000000000000004">
      <c r="A6" s="54">
        <v>2000</v>
      </c>
      <c r="B6" s="56" t="s">
        <v>21</v>
      </c>
      <c r="C6" s="86">
        <v>2999</v>
      </c>
      <c r="D6" s="66">
        <v>1000</v>
      </c>
      <c r="E6" s="67"/>
      <c r="F6" s="67"/>
      <c r="G6" s="67"/>
      <c r="H6" s="67"/>
      <c r="I6" s="67"/>
      <c r="J6" s="67"/>
      <c r="K6" s="67"/>
      <c r="L6" s="67"/>
      <c r="M6" s="73"/>
      <c r="N6" s="81">
        <f t="shared" si="0"/>
        <v>1000</v>
      </c>
      <c r="O6" s="78"/>
      <c r="P6" s="97"/>
      <c r="Q6" s="98"/>
      <c r="R6" s="97">
        <v>1000</v>
      </c>
      <c r="S6" s="98">
        <v>1000</v>
      </c>
      <c r="T6" t="s">
        <v>28</v>
      </c>
      <c r="U6" s="46">
        <v>1</v>
      </c>
      <c r="V6" s="46" t="s">
        <v>0</v>
      </c>
      <c r="W6" s="46">
        <v>998</v>
      </c>
    </row>
    <row r="7" spans="1:28" ht="22.5" x14ac:dyDescent="0.55000000000000004">
      <c r="A7" s="41">
        <v>3000</v>
      </c>
      <c r="B7" s="42" t="s">
        <v>0</v>
      </c>
      <c r="C7" s="87">
        <v>3443</v>
      </c>
      <c r="D7" s="66">
        <v>1</v>
      </c>
      <c r="E7" s="67">
        <v>1</v>
      </c>
      <c r="F7" s="67">
        <v>5</v>
      </c>
      <c r="G7" s="67">
        <v>1</v>
      </c>
      <c r="H7" s="67">
        <v>3</v>
      </c>
      <c r="I7" s="67">
        <v>3</v>
      </c>
      <c r="J7" s="67">
        <v>248</v>
      </c>
      <c r="K7" s="67">
        <v>157</v>
      </c>
      <c r="L7" s="67">
        <v>7</v>
      </c>
      <c r="M7" s="73">
        <v>18</v>
      </c>
      <c r="N7" s="81">
        <f t="shared" si="0"/>
        <v>444</v>
      </c>
      <c r="O7" s="78"/>
      <c r="P7" s="99">
        <v>12</v>
      </c>
      <c r="Q7" s="100">
        <v>86</v>
      </c>
      <c r="R7" s="99">
        <v>432</v>
      </c>
      <c r="S7" s="100">
        <v>3204</v>
      </c>
      <c r="T7" s="43" t="s">
        <v>24</v>
      </c>
      <c r="U7" s="44">
        <v>999</v>
      </c>
      <c r="V7" s="45" t="s">
        <v>0</v>
      </c>
      <c r="W7" s="44">
        <v>4288</v>
      </c>
    </row>
    <row r="8" spans="1:28" ht="22.5" x14ac:dyDescent="0.55000000000000004">
      <c r="A8" s="41">
        <v>10000</v>
      </c>
      <c r="B8" s="42" t="s">
        <v>0</v>
      </c>
      <c r="C8" s="87">
        <v>10011</v>
      </c>
      <c r="D8" s="68">
        <v>12</v>
      </c>
      <c r="E8" s="69"/>
      <c r="F8" s="69"/>
      <c r="G8" s="69"/>
      <c r="H8" s="69"/>
      <c r="I8" s="69"/>
      <c r="J8" s="69"/>
      <c r="K8" s="69"/>
      <c r="L8" s="69"/>
      <c r="M8" s="74"/>
      <c r="N8" s="81">
        <f t="shared" si="0"/>
        <v>12</v>
      </c>
      <c r="O8" s="79"/>
      <c r="P8" s="99">
        <v>12</v>
      </c>
      <c r="Q8" s="100">
        <v>12</v>
      </c>
      <c r="R8" s="99">
        <v>0</v>
      </c>
      <c r="S8" s="100">
        <v>0</v>
      </c>
      <c r="T8" s="43" t="s">
        <v>22</v>
      </c>
      <c r="U8" s="44">
        <v>1</v>
      </c>
      <c r="V8" s="45" t="s">
        <v>0</v>
      </c>
      <c r="W8" s="44">
        <v>12</v>
      </c>
    </row>
    <row r="9" spans="1:28" ht="22.5" x14ac:dyDescent="0.55000000000000004">
      <c r="A9" s="41">
        <v>10012</v>
      </c>
      <c r="B9" s="42" t="s">
        <v>0</v>
      </c>
      <c r="C9" s="87">
        <v>11391</v>
      </c>
      <c r="D9" s="70">
        <v>1380</v>
      </c>
      <c r="E9" s="71"/>
      <c r="F9" s="71"/>
      <c r="G9" s="71"/>
      <c r="H9" s="71"/>
      <c r="I9" s="71"/>
      <c r="J9" s="71"/>
      <c r="K9" s="71"/>
      <c r="L9" s="71"/>
      <c r="M9" s="75"/>
      <c r="N9" s="82">
        <f t="shared" si="0"/>
        <v>1380</v>
      </c>
      <c r="O9" s="80"/>
      <c r="P9" s="101">
        <v>0</v>
      </c>
      <c r="Q9" s="102"/>
      <c r="R9" s="101">
        <v>1380</v>
      </c>
      <c r="S9" s="102">
        <v>1380</v>
      </c>
      <c r="T9" s="43" t="s">
        <v>19</v>
      </c>
      <c r="U9" s="44">
        <v>13</v>
      </c>
      <c r="V9" s="45" t="s">
        <v>0</v>
      </c>
      <c r="W9" s="44">
        <v>1392</v>
      </c>
    </row>
    <row r="10" spans="1:28" ht="23" thickBot="1" x14ac:dyDescent="0.6">
      <c r="A10" s="88">
        <v>11392</v>
      </c>
      <c r="B10" s="89" t="s">
        <v>0</v>
      </c>
      <c r="C10" s="90">
        <v>12519</v>
      </c>
      <c r="D10" s="191">
        <v>1128</v>
      </c>
      <c r="E10" s="192"/>
      <c r="F10" s="192"/>
      <c r="G10" s="192"/>
      <c r="H10" s="192"/>
      <c r="I10" s="192"/>
      <c r="J10" s="192"/>
      <c r="K10" s="192"/>
      <c r="L10" s="192"/>
      <c r="M10" s="193"/>
      <c r="N10" s="92">
        <f t="shared" si="0"/>
        <v>1128</v>
      </c>
      <c r="O10" s="80"/>
      <c r="P10" s="101">
        <v>0</v>
      </c>
      <c r="Q10" s="102"/>
      <c r="R10" s="101">
        <v>1128</v>
      </c>
      <c r="S10" s="102">
        <v>1128</v>
      </c>
      <c r="T10" s="43" t="s">
        <v>20</v>
      </c>
      <c r="U10" s="44">
        <v>1393</v>
      </c>
      <c r="V10" s="44" t="s">
        <v>0</v>
      </c>
      <c r="W10" s="44">
        <v>2520</v>
      </c>
    </row>
    <row r="11" spans="1:28" ht="22" customHeight="1" thickBot="1" x14ac:dyDescent="0.6">
      <c r="B11" s="139" t="s">
        <v>33</v>
      </c>
      <c r="C11" s="139"/>
      <c r="D11" s="55">
        <f t="shared" ref="D11:N11" si="1">SUM(D4:D10)</f>
        <v>3658</v>
      </c>
      <c r="E11" s="195">
        <f t="shared" si="1"/>
        <v>115</v>
      </c>
      <c r="F11" s="195">
        <f t="shared" si="1"/>
        <v>72</v>
      </c>
      <c r="G11" s="195">
        <f t="shared" si="1"/>
        <v>42</v>
      </c>
      <c r="H11" s="195">
        <f t="shared" si="1"/>
        <v>421</v>
      </c>
      <c r="I11" s="195">
        <f t="shared" si="1"/>
        <v>213</v>
      </c>
      <c r="J11" s="195">
        <f t="shared" si="1"/>
        <v>992</v>
      </c>
      <c r="K11" s="195">
        <f t="shared" si="1"/>
        <v>318</v>
      </c>
      <c r="L11" s="195">
        <f t="shared" si="1"/>
        <v>27</v>
      </c>
      <c r="M11" s="196">
        <f t="shared" si="1"/>
        <v>102</v>
      </c>
      <c r="N11" s="91">
        <f t="shared" si="1"/>
        <v>5960</v>
      </c>
      <c r="O11" s="105" t="s">
        <v>39</v>
      </c>
      <c r="P11" s="103">
        <f>SUM(P4:P10)</f>
        <v>1534</v>
      </c>
      <c r="Q11" s="104">
        <f>SUM(Q4:Q10)</f>
        <v>8279</v>
      </c>
      <c r="R11" s="103">
        <f>SUM(R4:R10)</f>
        <v>4428</v>
      </c>
      <c r="S11" s="104">
        <f>SUM(S4:S10)</f>
        <v>10127</v>
      </c>
    </row>
    <row r="12" spans="1:28" ht="24" customHeight="1" x14ac:dyDescent="0.55000000000000004">
      <c r="B12" s="158" t="s">
        <v>34</v>
      </c>
      <c r="C12" s="158"/>
      <c r="D12" s="186">
        <f>D11*1</f>
        <v>3658</v>
      </c>
      <c r="E12" s="194">
        <f>E11*2</f>
        <v>230</v>
      </c>
      <c r="F12" s="194">
        <f>F11*3</f>
        <v>216</v>
      </c>
      <c r="G12" s="194">
        <f>G11*4</f>
        <v>168</v>
      </c>
      <c r="H12" s="194">
        <f>H11*5</f>
        <v>2105</v>
      </c>
      <c r="I12" s="194">
        <f>I11*6</f>
        <v>1278</v>
      </c>
      <c r="J12" s="194">
        <f>J11*7</f>
        <v>6944</v>
      </c>
      <c r="K12" s="194">
        <f>K11*8</f>
        <v>2544</v>
      </c>
      <c r="L12" s="194">
        <f>L11*9</f>
        <v>243</v>
      </c>
      <c r="M12" s="194">
        <f>M11*10</f>
        <v>1020</v>
      </c>
      <c r="N12" s="58">
        <f>SUM(D12:M12)</f>
        <v>18406</v>
      </c>
      <c r="O12" s="106" t="s">
        <v>36</v>
      </c>
      <c r="P12" s="58"/>
      <c r="Q12" s="58"/>
      <c r="R12" s="58"/>
      <c r="S12" s="58"/>
      <c r="U12" s="59"/>
    </row>
    <row r="13" spans="1:28" ht="11" customHeight="1" thickBot="1" x14ac:dyDescent="0.6">
      <c r="B13" s="57"/>
      <c r="C13" s="57"/>
      <c r="N13" s="58"/>
      <c r="O13" s="58"/>
      <c r="P13" s="58"/>
      <c r="Q13" s="58"/>
      <c r="R13" s="58"/>
      <c r="S13" s="58"/>
      <c r="U13" s="59"/>
    </row>
    <row r="14" spans="1:28" ht="19" customHeight="1" thickBot="1" x14ac:dyDescent="0.6">
      <c r="B14" s="198"/>
      <c r="C14" s="199"/>
      <c r="D14" s="113" t="s">
        <v>6</v>
      </c>
      <c r="E14" s="114" t="s">
        <v>7</v>
      </c>
      <c r="F14" s="114" t="s">
        <v>8</v>
      </c>
      <c r="G14" s="114" t="s">
        <v>9</v>
      </c>
      <c r="H14" s="114" t="s">
        <v>10</v>
      </c>
      <c r="I14" s="114" t="s">
        <v>11</v>
      </c>
      <c r="J14" s="114" t="s">
        <v>12</v>
      </c>
      <c r="K14" s="114" t="s">
        <v>13</v>
      </c>
      <c r="L14" s="114" t="s">
        <v>14</v>
      </c>
      <c r="M14" s="115" t="s">
        <v>15</v>
      </c>
      <c r="N14" s="58"/>
      <c r="O14" s="58"/>
      <c r="P14" s="58"/>
      <c r="Q14" s="58"/>
      <c r="R14" s="58"/>
      <c r="S14" s="58"/>
    </row>
    <row r="15" spans="1:28" ht="23.5" customHeight="1" thickBot="1" x14ac:dyDescent="0.6">
      <c r="B15" s="161" t="s">
        <v>37</v>
      </c>
      <c r="C15" s="162"/>
      <c r="D15" s="107">
        <f>D11/$N$11</f>
        <v>0.61375838926174497</v>
      </c>
      <c r="E15" s="108">
        <f t="shared" ref="E15:M15" si="2">E11/$N$11</f>
        <v>1.9295302013422819E-2</v>
      </c>
      <c r="F15" s="108">
        <f t="shared" si="2"/>
        <v>1.2080536912751677E-2</v>
      </c>
      <c r="G15" s="108">
        <f t="shared" si="2"/>
        <v>7.046979865771812E-3</v>
      </c>
      <c r="H15" s="108">
        <f t="shared" si="2"/>
        <v>7.0637583892617456E-2</v>
      </c>
      <c r="I15" s="108">
        <f t="shared" si="2"/>
        <v>3.573825503355705E-2</v>
      </c>
      <c r="J15" s="108">
        <f t="shared" si="2"/>
        <v>0.16644295302013423</v>
      </c>
      <c r="K15" s="108">
        <f t="shared" si="2"/>
        <v>5.3355704697986575E-2</v>
      </c>
      <c r="L15" s="108">
        <f t="shared" si="2"/>
        <v>4.5302013422818792E-3</v>
      </c>
      <c r="M15" s="109">
        <f t="shared" si="2"/>
        <v>1.7114093959731545E-2</v>
      </c>
      <c r="N15" s="62"/>
      <c r="O15" s="62"/>
    </row>
    <row r="16" spans="1:28" ht="17.5" customHeight="1" thickBot="1" x14ac:dyDescent="0.6">
      <c r="B16" s="200"/>
      <c r="C16" s="197"/>
      <c r="D16" s="113" t="s">
        <v>6</v>
      </c>
      <c r="E16" s="114" t="s">
        <v>7</v>
      </c>
      <c r="F16" s="114" t="s">
        <v>8</v>
      </c>
      <c r="G16" s="114" t="s">
        <v>9</v>
      </c>
      <c r="H16" s="114" t="s">
        <v>10</v>
      </c>
      <c r="I16" s="114" t="s">
        <v>11</v>
      </c>
      <c r="J16" s="114" t="s">
        <v>12</v>
      </c>
      <c r="K16" s="114" t="s">
        <v>13</v>
      </c>
      <c r="L16" s="114" t="s">
        <v>14</v>
      </c>
      <c r="M16" s="115" t="s">
        <v>15</v>
      </c>
      <c r="N16" s="62"/>
      <c r="O16" s="62"/>
    </row>
    <row r="17" spans="2:16" ht="23.5" customHeight="1" thickBot="1" x14ac:dyDescent="0.6">
      <c r="B17" s="159" t="s">
        <v>38</v>
      </c>
      <c r="C17" s="160"/>
      <c r="D17" s="110">
        <f>D12/$N$12</f>
        <v>0.19873954145387374</v>
      </c>
      <c r="E17" s="111">
        <f t="shared" ref="E17:M17" si="3">E12/$N$12</f>
        <v>1.2495925241768988E-2</v>
      </c>
      <c r="F17" s="111">
        <f t="shared" si="3"/>
        <v>1.1735303705313485E-2</v>
      </c>
      <c r="G17" s="111">
        <f t="shared" si="3"/>
        <v>9.127458437466044E-3</v>
      </c>
      <c r="H17" s="111">
        <f t="shared" si="3"/>
        <v>0.11436488101705966</v>
      </c>
      <c r="I17" s="111">
        <f t="shared" si="3"/>
        <v>6.9433880256438124E-2</v>
      </c>
      <c r="J17" s="111">
        <f t="shared" si="3"/>
        <v>0.37726828208192981</v>
      </c>
      <c r="K17" s="111">
        <f t="shared" si="3"/>
        <v>0.13821579919591437</v>
      </c>
      <c r="L17" s="111">
        <f t="shared" si="3"/>
        <v>1.320221666847767E-2</v>
      </c>
      <c r="M17" s="112">
        <f t="shared" si="3"/>
        <v>5.5416711941758123E-2</v>
      </c>
      <c r="N17" s="62"/>
      <c r="O17" s="62"/>
      <c r="P17" s="201"/>
    </row>
    <row r="18" spans="2:16" x14ac:dyDescent="0.55000000000000004">
      <c r="F18" s="32"/>
    </row>
  </sheetData>
  <mergeCells count="21">
    <mergeCell ref="P2:Q2"/>
    <mergeCell ref="B12:C12"/>
    <mergeCell ref="B17:C17"/>
    <mergeCell ref="B15:C15"/>
    <mergeCell ref="B14:C14"/>
    <mergeCell ref="R2:S2"/>
    <mergeCell ref="B11:C11"/>
    <mergeCell ref="A1:C3"/>
    <mergeCell ref="D1:M1"/>
    <mergeCell ref="P1:S1"/>
    <mergeCell ref="D2:D3"/>
    <mergeCell ref="E2:E3"/>
    <mergeCell ref="F2:F3"/>
    <mergeCell ref="G2:G3"/>
    <mergeCell ref="H2:H3"/>
    <mergeCell ref="I2:I3"/>
    <mergeCell ref="J2:J3"/>
    <mergeCell ref="N1:N3"/>
    <mergeCell ref="K2:K3"/>
    <mergeCell ref="L2:L3"/>
    <mergeCell ref="M2:M3"/>
  </mergeCells>
  <phoneticPr fontId="1"/>
  <pageMargins left="0.31496062992125984" right="0.19685039370078741" top="0.35433070866141736" bottom="0.35433070866141736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FB673-2836-4BAA-B059-1C8882C966C7}">
  <dimension ref="A1:U75"/>
  <sheetViews>
    <sheetView topLeftCell="A58" workbookViewId="0">
      <selection activeCell="AC10" sqref="AC10"/>
    </sheetView>
  </sheetViews>
  <sheetFormatPr defaultRowHeight="18" x14ac:dyDescent="0.55000000000000004"/>
  <cols>
    <col min="1" max="1" width="4.75" customWidth="1"/>
    <col min="2" max="2" width="3.83203125" customWidth="1"/>
    <col min="3" max="3" width="5.4140625" customWidth="1"/>
    <col min="4" max="13" width="4.58203125" customWidth="1"/>
    <col min="14" max="14" width="5" customWidth="1"/>
    <col min="15" max="15" width="6.25" customWidth="1"/>
    <col min="16" max="16" width="5" customWidth="1"/>
    <col min="17" max="17" width="6" customWidth="1"/>
    <col min="18" max="19" width="0" hidden="1" customWidth="1"/>
    <col min="20" max="20" width="7.08203125" hidden="1" customWidth="1"/>
    <col min="21" max="23" width="0" hidden="1" customWidth="1"/>
  </cols>
  <sheetData>
    <row r="1" spans="1:21" ht="20.5" customHeight="1" x14ac:dyDescent="0.55000000000000004">
      <c r="A1" s="141" t="s">
        <v>5</v>
      </c>
      <c r="B1" s="142"/>
      <c r="C1" s="142"/>
      <c r="D1" s="147" t="s">
        <v>16</v>
      </c>
      <c r="E1" s="148"/>
      <c r="F1" s="148"/>
      <c r="G1" s="148"/>
      <c r="H1" s="148"/>
      <c r="I1" s="148"/>
      <c r="J1" s="148"/>
      <c r="K1" s="148"/>
      <c r="L1" s="148"/>
      <c r="M1" s="167"/>
      <c r="N1" s="148" t="s">
        <v>2</v>
      </c>
      <c r="O1" s="148"/>
      <c r="P1" s="148"/>
      <c r="Q1" s="168"/>
      <c r="R1" t="s">
        <v>23</v>
      </c>
    </row>
    <row r="2" spans="1:21" ht="11.5" customHeight="1" x14ac:dyDescent="0.55000000000000004">
      <c r="A2" s="143"/>
      <c r="B2" s="144"/>
      <c r="C2" s="144"/>
      <c r="D2" s="149" t="s">
        <v>6</v>
      </c>
      <c r="E2" s="151" t="s">
        <v>7</v>
      </c>
      <c r="F2" s="151" t="s">
        <v>8</v>
      </c>
      <c r="G2" s="151" t="s">
        <v>9</v>
      </c>
      <c r="H2" s="151" t="s">
        <v>10</v>
      </c>
      <c r="I2" s="151" t="s">
        <v>11</v>
      </c>
      <c r="J2" s="151" t="s">
        <v>12</v>
      </c>
      <c r="K2" s="151" t="s">
        <v>13</v>
      </c>
      <c r="L2" s="151" t="s">
        <v>14</v>
      </c>
      <c r="M2" s="171" t="s">
        <v>15</v>
      </c>
      <c r="N2" s="173" t="s">
        <v>3</v>
      </c>
      <c r="O2" s="174"/>
      <c r="P2" s="163" t="s">
        <v>4</v>
      </c>
      <c r="Q2" s="164"/>
    </row>
    <row r="3" spans="1:21" ht="8.5" customHeight="1" thickBot="1" x14ac:dyDescent="0.6">
      <c r="A3" s="145"/>
      <c r="B3" s="146"/>
      <c r="C3" s="146"/>
      <c r="D3" s="150"/>
      <c r="E3" s="152"/>
      <c r="F3" s="152"/>
      <c r="G3" s="152"/>
      <c r="H3" s="152"/>
      <c r="I3" s="152"/>
      <c r="J3" s="152"/>
      <c r="K3" s="152"/>
      <c r="L3" s="152"/>
      <c r="M3" s="172"/>
      <c r="N3" s="35"/>
      <c r="O3" s="20" t="s">
        <v>1</v>
      </c>
      <c r="P3" s="21"/>
      <c r="Q3" s="22" t="s">
        <v>1</v>
      </c>
    </row>
    <row r="4" spans="1:21" x14ac:dyDescent="0.55000000000000004">
      <c r="A4" s="8">
        <v>1</v>
      </c>
      <c r="B4" s="4" t="s">
        <v>0</v>
      </c>
      <c r="C4" s="12">
        <v>10</v>
      </c>
      <c r="D4" s="17"/>
      <c r="E4" s="18"/>
      <c r="F4" s="18"/>
      <c r="G4" s="18"/>
      <c r="H4" s="18"/>
      <c r="I4" s="18">
        <v>9</v>
      </c>
      <c r="J4" s="18">
        <v>1</v>
      </c>
      <c r="K4" s="18"/>
      <c r="L4" s="18"/>
      <c r="M4" s="36"/>
      <c r="N4" s="19">
        <v>10</v>
      </c>
      <c r="O4" s="7">
        <v>61</v>
      </c>
      <c r="P4" s="7"/>
      <c r="Q4" s="23"/>
      <c r="S4">
        <v>1</v>
      </c>
      <c r="T4" t="s">
        <v>0</v>
      </c>
      <c r="U4">
        <v>61</v>
      </c>
    </row>
    <row r="5" spans="1:21" x14ac:dyDescent="0.55000000000000004">
      <c r="A5" s="9">
        <v>11</v>
      </c>
      <c r="B5" s="1" t="s">
        <v>0</v>
      </c>
      <c r="C5" s="13">
        <v>25</v>
      </c>
      <c r="D5" s="16"/>
      <c r="E5" s="5"/>
      <c r="F5" s="5"/>
      <c r="G5" s="5"/>
      <c r="H5" s="5">
        <v>2</v>
      </c>
      <c r="I5" s="5">
        <v>11</v>
      </c>
      <c r="J5" s="5">
        <v>2</v>
      </c>
      <c r="K5" s="5"/>
      <c r="L5" s="5"/>
      <c r="M5" s="37"/>
      <c r="N5" s="15">
        <v>15</v>
      </c>
      <c r="O5" s="6">
        <v>90</v>
      </c>
      <c r="P5" s="6"/>
      <c r="Q5" s="24"/>
      <c r="S5">
        <v>62</v>
      </c>
      <c r="U5">
        <v>151</v>
      </c>
    </row>
    <row r="6" spans="1:21" x14ac:dyDescent="0.55000000000000004">
      <c r="A6" s="10">
        <v>26</v>
      </c>
      <c r="B6" s="2" t="s">
        <v>0</v>
      </c>
      <c r="C6" s="14">
        <v>40</v>
      </c>
      <c r="D6" s="16"/>
      <c r="E6" s="5"/>
      <c r="F6" s="5"/>
      <c r="G6" s="5"/>
      <c r="H6" s="5">
        <v>1</v>
      </c>
      <c r="I6" s="5">
        <v>4</v>
      </c>
      <c r="J6" s="5">
        <v>9</v>
      </c>
      <c r="K6" s="5">
        <v>1</v>
      </c>
      <c r="L6" s="5"/>
      <c r="M6" s="37"/>
      <c r="N6" s="15">
        <v>15</v>
      </c>
      <c r="O6" s="6">
        <v>100</v>
      </c>
      <c r="P6" s="6"/>
      <c r="Q6" s="24"/>
      <c r="S6">
        <v>152</v>
      </c>
      <c r="U6">
        <v>251</v>
      </c>
    </row>
    <row r="7" spans="1:21" x14ac:dyDescent="0.55000000000000004">
      <c r="A7" s="9">
        <v>41</v>
      </c>
      <c r="B7" s="1" t="s">
        <v>0</v>
      </c>
      <c r="C7" s="13">
        <v>55</v>
      </c>
      <c r="D7" s="16"/>
      <c r="E7" s="5"/>
      <c r="F7" s="5"/>
      <c r="G7" s="5"/>
      <c r="H7" s="5"/>
      <c r="I7" s="5">
        <v>1</v>
      </c>
      <c r="J7" s="5">
        <v>11</v>
      </c>
      <c r="K7" s="5">
        <v>3</v>
      </c>
      <c r="L7" s="5"/>
      <c r="M7" s="37"/>
      <c r="N7" s="15">
        <v>15</v>
      </c>
      <c r="O7" s="6">
        <v>107</v>
      </c>
      <c r="P7" s="6"/>
      <c r="Q7" s="24"/>
      <c r="S7">
        <v>252</v>
      </c>
      <c r="U7">
        <v>358</v>
      </c>
    </row>
    <row r="8" spans="1:21" x14ac:dyDescent="0.55000000000000004">
      <c r="A8" s="11">
        <v>56</v>
      </c>
      <c r="B8" s="3" t="s">
        <v>0</v>
      </c>
      <c r="C8" s="47">
        <v>70</v>
      </c>
      <c r="D8" s="16">
        <v>1</v>
      </c>
      <c r="E8" s="5"/>
      <c r="F8" s="5"/>
      <c r="G8" s="5"/>
      <c r="H8" s="5">
        <v>2</v>
      </c>
      <c r="I8" s="5"/>
      <c r="J8" s="5">
        <v>11</v>
      </c>
      <c r="K8" s="5">
        <v>1</v>
      </c>
      <c r="L8" s="5"/>
      <c r="M8" s="37"/>
      <c r="N8" s="15">
        <v>15</v>
      </c>
      <c r="O8" s="6">
        <v>96</v>
      </c>
      <c r="P8" s="6"/>
      <c r="Q8" s="24"/>
      <c r="S8">
        <v>359</v>
      </c>
      <c r="U8">
        <v>454</v>
      </c>
    </row>
    <row r="9" spans="1:21" x14ac:dyDescent="0.55000000000000004">
      <c r="A9" s="9">
        <v>71</v>
      </c>
      <c r="B9" s="1" t="s">
        <v>0</v>
      </c>
      <c r="C9" s="13">
        <v>85</v>
      </c>
      <c r="D9" s="16">
        <v>1</v>
      </c>
      <c r="E9" s="5"/>
      <c r="F9" s="5"/>
      <c r="G9" s="5"/>
      <c r="H9" s="5">
        <v>3</v>
      </c>
      <c r="I9" s="5"/>
      <c r="J9" s="5">
        <v>11</v>
      </c>
      <c r="K9" s="5"/>
      <c r="L9" s="5"/>
      <c r="M9" s="37"/>
      <c r="N9" s="15">
        <v>15</v>
      </c>
      <c r="O9" s="6">
        <v>93</v>
      </c>
      <c r="P9" s="6"/>
      <c r="Q9" s="24"/>
      <c r="S9">
        <v>455</v>
      </c>
      <c r="U9">
        <v>547</v>
      </c>
    </row>
    <row r="10" spans="1:21" x14ac:dyDescent="0.55000000000000004">
      <c r="A10" s="11">
        <v>86</v>
      </c>
      <c r="B10" s="3" t="s">
        <v>0</v>
      </c>
      <c r="C10" s="47">
        <v>100</v>
      </c>
      <c r="D10" s="16"/>
      <c r="E10" s="5"/>
      <c r="F10" s="5"/>
      <c r="G10" s="5"/>
      <c r="H10" s="5">
        <v>6</v>
      </c>
      <c r="I10" s="5">
        <v>3</v>
      </c>
      <c r="J10" s="5">
        <v>6</v>
      </c>
      <c r="K10" s="5"/>
      <c r="L10" s="5"/>
      <c r="M10" s="37"/>
      <c r="N10" s="15">
        <v>15</v>
      </c>
      <c r="O10" s="6">
        <v>90</v>
      </c>
      <c r="P10" s="6"/>
      <c r="Q10" s="24"/>
      <c r="S10">
        <v>548</v>
      </c>
      <c r="U10">
        <v>637</v>
      </c>
    </row>
    <row r="11" spans="1:21" x14ac:dyDescent="0.55000000000000004">
      <c r="A11" s="9">
        <v>101</v>
      </c>
      <c r="B11" s="1" t="s">
        <v>0</v>
      </c>
      <c r="C11" s="13">
        <v>115</v>
      </c>
      <c r="D11" s="16"/>
      <c r="E11" s="5"/>
      <c r="F11" s="5"/>
      <c r="G11" s="5"/>
      <c r="H11" s="5">
        <v>2</v>
      </c>
      <c r="I11" s="5">
        <v>1</v>
      </c>
      <c r="J11" s="5">
        <v>12</v>
      </c>
      <c r="K11" s="5"/>
      <c r="L11" s="5"/>
      <c r="M11" s="37"/>
      <c r="N11" s="15">
        <v>15</v>
      </c>
      <c r="O11" s="6">
        <v>100</v>
      </c>
      <c r="P11" s="6"/>
      <c r="Q11" s="24"/>
      <c r="S11">
        <v>638</v>
      </c>
      <c r="U11">
        <v>737</v>
      </c>
    </row>
    <row r="12" spans="1:21" x14ac:dyDescent="0.55000000000000004">
      <c r="A12" s="11">
        <v>116</v>
      </c>
      <c r="B12" s="3" t="s">
        <v>0</v>
      </c>
      <c r="C12" s="47">
        <v>130</v>
      </c>
      <c r="D12" s="16"/>
      <c r="E12" s="5"/>
      <c r="F12" s="5"/>
      <c r="G12" s="5"/>
      <c r="H12" s="5">
        <v>3</v>
      </c>
      <c r="I12" s="5">
        <v>7</v>
      </c>
      <c r="J12" s="5">
        <v>4</v>
      </c>
      <c r="K12" s="5">
        <v>1</v>
      </c>
      <c r="L12" s="5"/>
      <c r="M12" s="37"/>
      <c r="N12" s="15">
        <v>15</v>
      </c>
      <c r="O12" s="6">
        <v>93</v>
      </c>
      <c r="P12" s="6"/>
      <c r="Q12" s="24"/>
      <c r="S12">
        <v>738</v>
      </c>
      <c r="U12">
        <v>830</v>
      </c>
    </row>
    <row r="13" spans="1:21" x14ac:dyDescent="0.55000000000000004">
      <c r="A13" s="9">
        <v>131</v>
      </c>
      <c r="B13" s="1" t="s">
        <v>0</v>
      </c>
      <c r="C13" s="13">
        <v>145</v>
      </c>
      <c r="D13" s="16"/>
      <c r="E13" s="5"/>
      <c r="F13" s="5"/>
      <c r="G13" s="5"/>
      <c r="H13" s="5">
        <v>11</v>
      </c>
      <c r="I13" s="5">
        <v>4</v>
      </c>
      <c r="J13" s="5"/>
      <c r="K13" s="5"/>
      <c r="L13" s="5"/>
      <c r="M13" s="37"/>
      <c r="N13" s="15">
        <v>15</v>
      </c>
      <c r="O13" s="6">
        <v>79</v>
      </c>
      <c r="P13" s="6"/>
      <c r="Q13" s="24"/>
      <c r="S13">
        <v>831</v>
      </c>
      <c r="U13">
        <v>909</v>
      </c>
    </row>
    <row r="14" spans="1:21" x14ac:dyDescent="0.55000000000000004">
      <c r="A14" s="11">
        <v>146</v>
      </c>
      <c r="B14" s="3" t="s">
        <v>0</v>
      </c>
      <c r="C14" s="47">
        <v>160</v>
      </c>
      <c r="D14" s="16"/>
      <c r="E14" s="5"/>
      <c r="F14" s="5"/>
      <c r="G14" s="5"/>
      <c r="H14" s="5">
        <v>15</v>
      </c>
      <c r="I14" s="5"/>
      <c r="J14" s="5"/>
      <c r="K14" s="5"/>
      <c r="L14" s="5"/>
      <c r="M14" s="37"/>
      <c r="N14" s="15">
        <v>15</v>
      </c>
      <c r="O14" s="6">
        <v>75</v>
      </c>
      <c r="P14" s="6"/>
      <c r="Q14" s="24"/>
      <c r="S14">
        <v>910</v>
      </c>
      <c r="U14">
        <v>984</v>
      </c>
    </row>
    <row r="15" spans="1:21" x14ac:dyDescent="0.55000000000000004">
      <c r="A15" s="9">
        <v>161</v>
      </c>
      <c r="B15" s="1" t="s">
        <v>0</v>
      </c>
      <c r="C15" s="13">
        <v>175</v>
      </c>
      <c r="D15" s="16"/>
      <c r="E15" s="5"/>
      <c r="F15" s="5"/>
      <c r="G15" s="5"/>
      <c r="H15" s="5">
        <v>7</v>
      </c>
      <c r="I15" s="5">
        <v>7</v>
      </c>
      <c r="J15" s="5">
        <v>1</v>
      </c>
      <c r="K15" s="5"/>
      <c r="L15" s="5"/>
      <c r="M15" s="37"/>
      <c r="N15" s="15">
        <v>15</v>
      </c>
      <c r="O15" s="6">
        <v>84</v>
      </c>
      <c r="P15" s="6"/>
      <c r="Q15" s="24"/>
      <c r="S15">
        <v>985</v>
      </c>
      <c r="U15">
        <v>1068</v>
      </c>
    </row>
    <row r="16" spans="1:21" x14ac:dyDescent="0.55000000000000004">
      <c r="A16" s="11">
        <v>176</v>
      </c>
      <c r="B16" s="3" t="s">
        <v>0</v>
      </c>
      <c r="C16" s="47">
        <v>190</v>
      </c>
      <c r="D16" s="16"/>
      <c r="E16" s="5"/>
      <c r="F16" s="5"/>
      <c r="G16" s="5"/>
      <c r="H16" s="5">
        <v>12</v>
      </c>
      <c r="I16" s="5">
        <v>2</v>
      </c>
      <c r="J16" s="5">
        <v>1</v>
      </c>
      <c r="K16" s="5"/>
      <c r="L16" s="5"/>
      <c r="M16" s="37"/>
      <c r="N16" s="15">
        <v>15</v>
      </c>
      <c r="O16" s="6">
        <v>79</v>
      </c>
      <c r="P16" s="6"/>
      <c r="Q16" s="24"/>
      <c r="S16">
        <v>1069</v>
      </c>
      <c r="U16">
        <v>1147</v>
      </c>
    </row>
    <row r="17" spans="1:21" x14ac:dyDescent="0.55000000000000004">
      <c r="A17" s="9">
        <v>191</v>
      </c>
      <c r="B17" s="1" t="s">
        <v>0</v>
      </c>
      <c r="C17" s="13">
        <v>205</v>
      </c>
      <c r="D17" s="16"/>
      <c r="E17" s="5"/>
      <c r="F17" s="5"/>
      <c r="G17" s="5"/>
      <c r="H17" s="5">
        <v>15</v>
      </c>
      <c r="I17" s="5"/>
      <c r="J17" s="5"/>
      <c r="K17" s="5"/>
      <c r="L17" s="5"/>
      <c r="M17" s="37"/>
      <c r="N17" s="15">
        <v>15</v>
      </c>
      <c r="O17" s="6">
        <v>75</v>
      </c>
      <c r="P17" s="6"/>
      <c r="Q17" s="24"/>
      <c r="S17">
        <v>1148</v>
      </c>
      <c r="U17">
        <v>1222</v>
      </c>
    </row>
    <row r="18" spans="1:21" x14ac:dyDescent="0.55000000000000004">
      <c r="A18" s="11">
        <v>206</v>
      </c>
      <c r="B18" s="3" t="s">
        <v>0</v>
      </c>
      <c r="C18" s="47">
        <v>220</v>
      </c>
      <c r="D18" s="16"/>
      <c r="E18" s="5"/>
      <c r="F18" s="5"/>
      <c r="G18" s="5"/>
      <c r="H18" s="5">
        <v>13</v>
      </c>
      <c r="I18" s="5">
        <v>2</v>
      </c>
      <c r="J18" s="5"/>
      <c r="K18" s="5"/>
      <c r="L18" s="5"/>
      <c r="M18" s="37"/>
      <c r="N18" s="15">
        <v>15</v>
      </c>
      <c r="O18" s="6">
        <v>77</v>
      </c>
      <c r="P18" s="6"/>
      <c r="Q18" s="24"/>
      <c r="S18">
        <v>1223</v>
      </c>
      <c r="U18">
        <v>1299</v>
      </c>
    </row>
    <row r="19" spans="1:21" x14ac:dyDescent="0.55000000000000004">
      <c r="A19" s="9">
        <v>221</v>
      </c>
      <c r="B19" s="1" t="s">
        <v>0</v>
      </c>
      <c r="C19" s="13">
        <v>235</v>
      </c>
      <c r="D19" s="16">
        <v>1</v>
      </c>
      <c r="E19" s="5"/>
      <c r="F19" s="5"/>
      <c r="G19" s="5"/>
      <c r="H19" s="5">
        <v>12</v>
      </c>
      <c r="I19" s="5"/>
      <c r="J19" s="5"/>
      <c r="K19" s="5">
        <v>2</v>
      </c>
      <c r="L19" s="5"/>
      <c r="M19" s="37"/>
      <c r="N19" s="15">
        <v>13</v>
      </c>
      <c r="O19" s="6">
        <v>61</v>
      </c>
      <c r="P19" s="6">
        <v>2</v>
      </c>
      <c r="Q19" s="24">
        <v>16</v>
      </c>
      <c r="S19">
        <v>1300</v>
      </c>
      <c r="U19">
        <v>1376</v>
      </c>
    </row>
    <row r="20" spans="1:21" x14ac:dyDescent="0.55000000000000004">
      <c r="A20" s="11">
        <v>236</v>
      </c>
      <c r="B20" s="3" t="s">
        <v>0</v>
      </c>
      <c r="C20" s="47">
        <v>250</v>
      </c>
      <c r="D20" s="16"/>
      <c r="E20" s="5"/>
      <c r="F20" s="5"/>
      <c r="G20" s="5"/>
      <c r="H20" s="5">
        <v>15</v>
      </c>
      <c r="I20" s="5"/>
      <c r="J20" s="5"/>
      <c r="K20" s="5"/>
      <c r="L20" s="5"/>
      <c r="M20" s="37"/>
      <c r="N20" s="15">
        <v>15</v>
      </c>
      <c r="O20" s="6">
        <v>75</v>
      </c>
      <c r="P20" s="6"/>
      <c r="Q20" s="24"/>
      <c r="S20">
        <v>1377</v>
      </c>
      <c r="U20">
        <v>1451</v>
      </c>
    </row>
    <row r="21" spans="1:21" x14ac:dyDescent="0.55000000000000004">
      <c r="A21" s="9">
        <v>251</v>
      </c>
      <c r="B21" s="1" t="s">
        <v>0</v>
      </c>
      <c r="C21" s="13">
        <v>265</v>
      </c>
      <c r="D21" s="16"/>
      <c r="E21" s="5"/>
      <c r="F21" s="5"/>
      <c r="G21" s="5"/>
      <c r="H21" s="5">
        <v>7</v>
      </c>
      <c r="I21" s="5">
        <v>2</v>
      </c>
      <c r="J21" s="5">
        <v>1</v>
      </c>
      <c r="K21" s="5">
        <v>5</v>
      </c>
      <c r="L21" s="5"/>
      <c r="M21" s="37"/>
      <c r="N21" s="15">
        <v>15</v>
      </c>
      <c r="O21" s="6">
        <v>94</v>
      </c>
      <c r="P21" s="6"/>
      <c r="Q21" s="24"/>
      <c r="S21">
        <v>1452</v>
      </c>
      <c r="U21">
        <v>1545</v>
      </c>
    </row>
    <row r="22" spans="1:21" x14ac:dyDescent="0.55000000000000004">
      <c r="A22" s="11">
        <v>266</v>
      </c>
      <c r="B22" s="3" t="s">
        <v>0</v>
      </c>
      <c r="C22" s="47">
        <v>280</v>
      </c>
      <c r="D22" s="16"/>
      <c r="E22" s="5"/>
      <c r="F22" s="5"/>
      <c r="G22" s="5"/>
      <c r="H22" s="5">
        <v>13</v>
      </c>
      <c r="I22" s="5"/>
      <c r="J22" s="5"/>
      <c r="K22" s="5">
        <v>2</v>
      </c>
      <c r="L22" s="5"/>
      <c r="M22" s="37"/>
      <c r="N22" s="15">
        <v>15</v>
      </c>
      <c r="O22" s="6">
        <v>81</v>
      </c>
      <c r="P22" s="6"/>
      <c r="Q22" s="24"/>
      <c r="S22">
        <v>1546</v>
      </c>
      <c r="U22">
        <v>1626</v>
      </c>
    </row>
    <row r="23" spans="1:21" x14ac:dyDescent="0.55000000000000004">
      <c r="A23" s="9">
        <v>281</v>
      </c>
      <c r="B23" s="1" t="s">
        <v>0</v>
      </c>
      <c r="C23" s="13">
        <v>295</v>
      </c>
      <c r="D23" s="16"/>
      <c r="E23" s="5"/>
      <c r="F23" s="5"/>
      <c r="G23" s="5"/>
      <c r="H23" s="5">
        <v>6</v>
      </c>
      <c r="I23" s="5">
        <v>1</v>
      </c>
      <c r="J23" s="5">
        <v>7</v>
      </c>
      <c r="K23" s="5">
        <v>1</v>
      </c>
      <c r="L23" s="5"/>
      <c r="M23" s="37"/>
      <c r="N23" s="15">
        <v>15</v>
      </c>
      <c r="O23" s="6">
        <v>93</v>
      </c>
      <c r="P23" s="6"/>
      <c r="Q23" s="24"/>
      <c r="S23">
        <v>1627</v>
      </c>
      <c r="U23">
        <v>1719</v>
      </c>
    </row>
    <row r="24" spans="1:21" x14ac:dyDescent="0.55000000000000004">
      <c r="A24" s="11">
        <v>296</v>
      </c>
      <c r="B24" s="3" t="s">
        <v>0</v>
      </c>
      <c r="C24" s="47">
        <v>310</v>
      </c>
      <c r="D24" s="16"/>
      <c r="E24" s="5"/>
      <c r="F24" s="5">
        <v>1</v>
      </c>
      <c r="G24" s="5"/>
      <c r="H24" s="5"/>
      <c r="I24" s="5"/>
      <c r="J24" s="5">
        <v>14</v>
      </c>
      <c r="K24" s="5"/>
      <c r="L24" s="5"/>
      <c r="M24" s="37"/>
      <c r="N24" s="15">
        <v>15</v>
      </c>
      <c r="O24" s="6">
        <v>101</v>
      </c>
      <c r="P24" s="6"/>
      <c r="Q24" s="24"/>
      <c r="S24">
        <v>1720</v>
      </c>
      <c r="U24">
        <v>1820</v>
      </c>
    </row>
    <row r="25" spans="1:21" x14ac:dyDescent="0.55000000000000004">
      <c r="A25" s="9">
        <v>311</v>
      </c>
      <c r="B25" s="1" t="s">
        <v>0</v>
      </c>
      <c r="C25" s="13">
        <v>325</v>
      </c>
      <c r="D25" s="16"/>
      <c r="E25" s="5"/>
      <c r="F25" s="5"/>
      <c r="G25" s="5"/>
      <c r="H25" s="5"/>
      <c r="I25" s="5"/>
      <c r="J25" s="5">
        <v>13</v>
      </c>
      <c r="K25" s="5">
        <v>2</v>
      </c>
      <c r="L25" s="5"/>
      <c r="M25" s="37"/>
      <c r="N25" s="15">
        <v>15</v>
      </c>
      <c r="O25" s="6">
        <v>107</v>
      </c>
      <c r="P25" s="6"/>
      <c r="Q25" s="24"/>
      <c r="S25">
        <v>1821</v>
      </c>
      <c r="U25">
        <v>1927</v>
      </c>
    </row>
    <row r="26" spans="1:21" x14ac:dyDescent="0.55000000000000004">
      <c r="A26" s="11">
        <v>326</v>
      </c>
      <c r="B26" s="3" t="s">
        <v>0</v>
      </c>
      <c r="C26" s="47">
        <v>340</v>
      </c>
      <c r="D26" s="16">
        <v>1</v>
      </c>
      <c r="E26" s="5"/>
      <c r="F26" s="5"/>
      <c r="G26" s="5"/>
      <c r="H26" s="5">
        <v>1</v>
      </c>
      <c r="I26" s="5"/>
      <c r="J26" s="5">
        <v>8</v>
      </c>
      <c r="K26" s="5">
        <v>5</v>
      </c>
      <c r="L26" s="5"/>
      <c r="M26" s="37"/>
      <c r="N26" s="15">
        <v>9</v>
      </c>
      <c r="O26" s="6">
        <v>57</v>
      </c>
      <c r="P26" s="6">
        <v>6</v>
      </c>
      <c r="Q26" s="24">
        <v>45</v>
      </c>
      <c r="S26" s="48">
        <v>1928</v>
      </c>
      <c r="U26">
        <v>2029</v>
      </c>
    </row>
    <row r="27" spans="1:21" x14ac:dyDescent="0.55000000000000004">
      <c r="A27" s="9">
        <v>341</v>
      </c>
      <c r="B27" s="1" t="s">
        <v>0</v>
      </c>
      <c r="C27" s="13">
        <v>355</v>
      </c>
      <c r="D27" s="16">
        <v>5</v>
      </c>
      <c r="E27" s="5">
        <v>4</v>
      </c>
      <c r="F27" s="5">
        <v>2</v>
      </c>
      <c r="G27" s="5"/>
      <c r="H27" s="5"/>
      <c r="I27" s="5"/>
      <c r="J27" s="5"/>
      <c r="K27" s="5">
        <v>1</v>
      </c>
      <c r="L27" s="5">
        <v>1</v>
      </c>
      <c r="M27" s="37">
        <v>1</v>
      </c>
      <c r="N27" s="15">
        <v>13</v>
      </c>
      <c r="O27" s="6">
        <v>38</v>
      </c>
      <c r="P27" s="6">
        <v>1</v>
      </c>
      <c r="Q27" s="24">
        <v>8</v>
      </c>
      <c r="S27" s="48">
        <v>2030</v>
      </c>
      <c r="U27">
        <v>2075</v>
      </c>
    </row>
    <row r="28" spans="1:21" x14ac:dyDescent="0.55000000000000004">
      <c r="A28" s="11">
        <v>356</v>
      </c>
      <c r="B28" s="3" t="s">
        <v>0</v>
      </c>
      <c r="C28" s="47">
        <v>370</v>
      </c>
      <c r="D28" s="16"/>
      <c r="E28" s="5"/>
      <c r="F28" s="5">
        <v>1</v>
      </c>
      <c r="G28" s="5"/>
      <c r="H28" s="5"/>
      <c r="I28" s="5">
        <v>4</v>
      </c>
      <c r="J28" s="5">
        <v>10</v>
      </c>
      <c r="K28" s="5"/>
      <c r="L28" s="5"/>
      <c r="M28" s="37"/>
      <c r="N28" s="15">
        <v>14</v>
      </c>
      <c r="O28" s="6">
        <v>94</v>
      </c>
      <c r="P28" s="6">
        <v>1</v>
      </c>
      <c r="Q28" s="24">
        <v>3</v>
      </c>
      <c r="S28" s="48">
        <v>2076</v>
      </c>
      <c r="U28">
        <v>2172</v>
      </c>
    </row>
    <row r="29" spans="1:21" x14ac:dyDescent="0.55000000000000004">
      <c r="A29" s="9">
        <v>371</v>
      </c>
      <c r="B29" s="1" t="s">
        <v>0</v>
      </c>
      <c r="C29" s="13">
        <v>385</v>
      </c>
      <c r="D29" s="16"/>
      <c r="E29" s="5"/>
      <c r="F29" s="5"/>
      <c r="G29" s="5"/>
      <c r="H29" s="5">
        <v>12</v>
      </c>
      <c r="I29" s="5"/>
      <c r="J29" s="5">
        <v>3</v>
      </c>
      <c r="K29" s="5"/>
      <c r="L29" s="5"/>
      <c r="M29" s="37"/>
      <c r="N29" s="15">
        <v>15</v>
      </c>
      <c r="O29" s="6">
        <v>81</v>
      </c>
      <c r="P29" s="6"/>
      <c r="Q29" s="24"/>
      <c r="S29" s="48">
        <v>2173</v>
      </c>
      <c r="U29">
        <v>2253</v>
      </c>
    </row>
    <row r="30" spans="1:21" x14ac:dyDescent="0.55000000000000004">
      <c r="A30" s="11">
        <v>386</v>
      </c>
      <c r="B30" s="3" t="s">
        <v>0</v>
      </c>
      <c r="C30" s="47">
        <v>400</v>
      </c>
      <c r="D30" s="16">
        <v>1</v>
      </c>
      <c r="E30" s="5"/>
      <c r="F30" s="5"/>
      <c r="G30" s="5"/>
      <c r="H30" s="5"/>
      <c r="I30" s="5"/>
      <c r="J30" s="5">
        <v>11</v>
      </c>
      <c r="K30" s="5">
        <v>3</v>
      </c>
      <c r="L30" s="5"/>
      <c r="M30" s="37"/>
      <c r="N30" s="15">
        <v>15</v>
      </c>
      <c r="O30" s="6">
        <v>102</v>
      </c>
      <c r="P30" s="6"/>
      <c r="Q30" s="24"/>
      <c r="S30" s="48">
        <v>2254</v>
      </c>
      <c r="U30">
        <v>2355</v>
      </c>
    </row>
    <row r="31" spans="1:21" x14ac:dyDescent="0.55000000000000004">
      <c r="A31" s="9">
        <v>401</v>
      </c>
      <c r="B31" s="1" t="s">
        <v>0</v>
      </c>
      <c r="C31" s="13">
        <v>415</v>
      </c>
      <c r="D31" s="16"/>
      <c r="E31" s="5"/>
      <c r="F31" s="5"/>
      <c r="G31" s="5"/>
      <c r="H31" s="5"/>
      <c r="I31" s="5"/>
      <c r="J31" s="5">
        <v>15</v>
      </c>
      <c r="K31" s="5"/>
      <c r="L31" s="5"/>
      <c r="M31" s="37"/>
      <c r="N31" s="15">
        <v>15</v>
      </c>
      <c r="O31" s="6">
        <v>105</v>
      </c>
      <c r="P31" s="6"/>
      <c r="Q31" s="24"/>
      <c r="S31" s="48">
        <v>2356</v>
      </c>
      <c r="U31">
        <v>2460</v>
      </c>
    </row>
    <row r="32" spans="1:21" x14ac:dyDescent="0.55000000000000004">
      <c r="A32" s="9">
        <v>416</v>
      </c>
      <c r="B32" s="1" t="s">
        <v>0</v>
      </c>
      <c r="C32" s="49">
        <v>430</v>
      </c>
      <c r="D32" s="16"/>
      <c r="E32" s="5"/>
      <c r="F32" s="5"/>
      <c r="G32" s="5"/>
      <c r="H32" s="5"/>
      <c r="I32" s="5">
        <v>6</v>
      </c>
      <c r="J32" s="5">
        <v>8</v>
      </c>
      <c r="K32" s="5">
        <v>1</v>
      </c>
      <c r="L32" s="5"/>
      <c r="M32" s="37"/>
      <c r="N32" s="15">
        <v>15</v>
      </c>
      <c r="O32" s="6">
        <v>100</v>
      </c>
      <c r="P32" s="6"/>
      <c r="Q32" s="24"/>
      <c r="S32" s="48">
        <v>2461</v>
      </c>
      <c r="U32">
        <v>2560</v>
      </c>
    </row>
    <row r="33" spans="1:21" x14ac:dyDescent="0.55000000000000004">
      <c r="A33" s="9">
        <v>431</v>
      </c>
      <c r="B33" s="1" t="s">
        <v>0</v>
      </c>
      <c r="C33" s="49">
        <v>445</v>
      </c>
      <c r="D33" s="16"/>
      <c r="E33" s="5"/>
      <c r="F33" s="5"/>
      <c r="G33" s="5"/>
      <c r="H33" s="5"/>
      <c r="I33" s="5">
        <v>4</v>
      </c>
      <c r="J33" s="5">
        <v>9</v>
      </c>
      <c r="K33" s="5">
        <v>2</v>
      </c>
      <c r="L33" s="5"/>
      <c r="M33" s="37"/>
      <c r="N33" s="15">
        <v>15</v>
      </c>
      <c r="O33" s="6">
        <v>103</v>
      </c>
      <c r="P33" s="6"/>
      <c r="Q33" s="24"/>
      <c r="S33" s="48">
        <v>2561</v>
      </c>
      <c r="U33">
        <v>2663</v>
      </c>
    </row>
    <row r="34" spans="1:21" x14ac:dyDescent="0.55000000000000004">
      <c r="A34" s="9">
        <v>446</v>
      </c>
      <c r="B34" s="1" t="s">
        <v>0</v>
      </c>
      <c r="C34" s="49">
        <v>460</v>
      </c>
      <c r="D34" s="16"/>
      <c r="E34" s="5"/>
      <c r="F34" s="5"/>
      <c r="G34" s="5"/>
      <c r="H34" s="5">
        <v>1</v>
      </c>
      <c r="I34" s="5">
        <v>3</v>
      </c>
      <c r="J34" s="5">
        <v>10</v>
      </c>
      <c r="K34" s="5">
        <v>1</v>
      </c>
      <c r="L34" s="5"/>
      <c r="M34" s="37"/>
      <c r="N34" s="15">
        <v>15</v>
      </c>
      <c r="O34" s="6">
        <v>101</v>
      </c>
      <c r="P34" s="6"/>
      <c r="Q34" s="24"/>
      <c r="S34" s="48">
        <v>2664</v>
      </c>
      <c r="U34">
        <v>2764</v>
      </c>
    </row>
    <row r="35" spans="1:21" x14ac:dyDescent="0.55000000000000004">
      <c r="A35" s="9">
        <v>461</v>
      </c>
      <c r="B35" s="1" t="s">
        <v>0</v>
      </c>
      <c r="C35" s="49">
        <v>475</v>
      </c>
      <c r="D35" s="16"/>
      <c r="E35" s="5"/>
      <c r="F35" s="5"/>
      <c r="G35" s="5"/>
      <c r="H35" s="5">
        <v>3</v>
      </c>
      <c r="I35" s="5">
        <v>1</v>
      </c>
      <c r="J35" s="5">
        <v>10</v>
      </c>
      <c r="K35" s="5">
        <v>1</v>
      </c>
      <c r="L35" s="5"/>
      <c r="M35" s="37"/>
      <c r="N35" s="15">
        <v>15</v>
      </c>
      <c r="O35" s="6">
        <v>99</v>
      </c>
      <c r="P35" s="6"/>
      <c r="Q35" s="24"/>
      <c r="S35" s="48">
        <v>2765</v>
      </c>
      <c r="U35">
        <v>2863</v>
      </c>
    </row>
    <row r="36" spans="1:21" x14ac:dyDescent="0.55000000000000004">
      <c r="A36" s="8">
        <v>476</v>
      </c>
      <c r="B36" s="4" t="s">
        <v>0</v>
      </c>
      <c r="C36" s="50">
        <v>490</v>
      </c>
      <c r="D36" s="16"/>
      <c r="E36" s="5">
        <v>2</v>
      </c>
      <c r="F36" s="5"/>
      <c r="G36" s="5">
        <v>1</v>
      </c>
      <c r="H36" s="5">
        <v>1</v>
      </c>
      <c r="I36" s="5">
        <v>1</v>
      </c>
      <c r="J36" s="5">
        <v>6</v>
      </c>
      <c r="K36" s="5">
        <v>2</v>
      </c>
      <c r="L36" s="5"/>
      <c r="M36" s="37">
        <v>2</v>
      </c>
      <c r="N36" s="15">
        <v>15</v>
      </c>
      <c r="O36" s="6">
        <v>97</v>
      </c>
      <c r="P36" s="6"/>
      <c r="Q36" s="24"/>
      <c r="S36" s="48">
        <v>2864</v>
      </c>
      <c r="U36">
        <v>2960</v>
      </c>
    </row>
    <row r="37" spans="1:21" x14ac:dyDescent="0.55000000000000004">
      <c r="A37" s="11">
        <v>491</v>
      </c>
      <c r="B37" s="3" t="s">
        <v>0</v>
      </c>
      <c r="C37" s="51">
        <v>505</v>
      </c>
      <c r="D37" s="16">
        <v>5</v>
      </c>
      <c r="E37" s="5">
        <v>1</v>
      </c>
      <c r="F37" s="5">
        <v>2</v>
      </c>
      <c r="G37" s="5">
        <v>1</v>
      </c>
      <c r="H37" s="5">
        <v>1</v>
      </c>
      <c r="I37" s="5"/>
      <c r="J37" s="5"/>
      <c r="K37" s="5"/>
      <c r="L37" s="5">
        <v>1</v>
      </c>
      <c r="M37" s="37">
        <v>4</v>
      </c>
      <c r="N37" s="15">
        <v>15</v>
      </c>
      <c r="O37" s="6">
        <v>71</v>
      </c>
      <c r="P37" s="6"/>
      <c r="Q37" s="24"/>
      <c r="S37" s="48">
        <v>2961</v>
      </c>
      <c r="U37">
        <v>3031</v>
      </c>
    </row>
    <row r="38" spans="1:21" x14ac:dyDescent="0.55000000000000004">
      <c r="A38" s="9">
        <v>506</v>
      </c>
      <c r="B38" s="1" t="s">
        <v>0</v>
      </c>
      <c r="C38" s="13">
        <v>520</v>
      </c>
      <c r="D38" s="16">
        <v>3</v>
      </c>
      <c r="E38" s="5">
        <v>1</v>
      </c>
      <c r="F38" s="5">
        <v>5</v>
      </c>
      <c r="G38" s="5">
        <v>1</v>
      </c>
      <c r="H38" s="5"/>
      <c r="I38" s="5">
        <v>1</v>
      </c>
      <c r="J38" s="5"/>
      <c r="K38" s="5">
        <v>3</v>
      </c>
      <c r="L38" s="5">
        <v>1</v>
      </c>
      <c r="M38" s="37"/>
      <c r="N38" s="15">
        <v>15</v>
      </c>
      <c r="O38" s="6">
        <v>63</v>
      </c>
      <c r="P38" s="6"/>
      <c r="Q38" s="24"/>
      <c r="S38" s="48">
        <v>3032</v>
      </c>
      <c r="U38">
        <v>3093</v>
      </c>
    </row>
    <row r="39" spans="1:21" x14ac:dyDescent="0.55000000000000004">
      <c r="A39" s="11">
        <v>521</v>
      </c>
      <c r="B39" s="1" t="s">
        <v>0</v>
      </c>
      <c r="C39" s="47">
        <v>535</v>
      </c>
      <c r="D39" s="16">
        <v>5</v>
      </c>
      <c r="E39" s="5">
        <v>1</v>
      </c>
      <c r="F39" s="5">
        <v>4</v>
      </c>
      <c r="G39" s="5"/>
      <c r="H39" s="5">
        <v>1</v>
      </c>
      <c r="I39" s="5"/>
      <c r="J39" s="5">
        <v>1</v>
      </c>
      <c r="K39" s="5"/>
      <c r="L39" s="5"/>
      <c r="M39" s="37">
        <v>3</v>
      </c>
      <c r="N39" s="15">
        <v>15</v>
      </c>
      <c r="O39" s="6">
        <v>61</v>
      </c>
      <c r="P39" s="6"/>
      <c r="Q39" s="24"/>
      <c r="S39" s="48">
        <v>3094</v>
      </c>
      <c r="U39">
        <v>3154</v>
      </c>
    </row>
    <row r="40" spans="1:21" x14ac:dyDescent="0.55000000000000004">
      <c r="A40" s="9">
        <v>536</v>
      </c>
      <c r="B40" s="1" t="s">
        <v>0</v>
      </c>
      <c r="C40" s="13">
        <v>550</v>
      </c>
      <c r="D40" s="16">
        <v>1</v>
      </c>
      <c r="E40" s="5">
        <v>2</v>
      </c>
      <c r="F40" s="5">
        <v>3</v>
      </c>
      <c r="G40" s="5">
        <v>3</v>
      </c>
      <c r="H40" s="5">
        <v>3</v>
      </c>
      <c r="I40" s="5"/>
      <c r="J40" s="5"/>
      <c r="K40" s="5">
        <v>1</v>
      </c>
      <c r="L40" s="5"/>
      <c r="M40" s="37">
        <v>2</v>
      </c>
      <c r="N40" s="15">
        <v>15</v>
      </c>
      <c r="O40" s="6">
        <v>69</v>
      </c>
      <c r="P40" s="6"/>
      <c r="Q40" s="24"/>
      <c r="S40" s="48">
        <v>3155</v>
      </c>
      <c r="U40">
        <v>3223</v>
      </c>
    </row>
    <row r="41" spans="1:21" x14ac:dyDescent="0.55000000000000004">
      <c r="A41" s="9">
        <v>551</v>
      </c>
      <c r="B41" s="1" t="s">
        <v>0</v>
      </c>
      <c r="C41" s="49">
        <v>565</v>
      </c>
      <c r="D41" s="16">
        <v>4</v>
      </c>
      <c r="E41" s="5">
        <v>1</v>
      </c>
      <c r="F41" s="5">
        <v>1</v>
      </c>
      <c r="G41" s="5"/>
      <c r="H41" s="5">
        <v>1</v>
      </c>
      <c r="I41" s="5">
        <v>2</v>
      </c>
      <c r="J41" s="5">
        <v>1</v>
      </c>
      <c r="K41" s="5"/>
      <c r="L41" s="5">
        <v>2</v>
      </c>
      <c r="M41" s="37">
        <v>3</v>
      </c>
      <c r="N41" s="15">
        <v>15</v>
      </c>
      <c r="O41" s="6">
        <v>81</v>
      </c>
      <c r="P41" s="6"/>
      <c r="Q41" s="24"/>
      <c r="S41" s="48">
        <v>3224</v>
      </c>
      <c r="U41">
        <v>3304</v>
      </c>
    </row>
    <row r="42" spans="1:21" x14ac:dyDescent="0.55000000000000004">
      <c r="A42" s="9">
        <v>566</v>
      </c>
      <c r="B42" s="1" t="s">
        <v>0</v>
      </c>
      <c r="C42" s="49">
        <v>580</v>
      </c>
      <c r="D42" s="16"/>
      <c r="E42" s="5"/>
      <c r="F42" s="5"/>
      <c r="G42" s="5"/>
      <c r="H42" s="5">
        <v>11</v>
      </c>
      <c r="I42" s="5">
        <v>3</v>
      </c>
      <c r="J42" s="5"/>
      <c r="K42" s="5"/>
      <c r="L42" s="5"/>
      <c r="M42" s="37">
        <v>1</v>
      </c>
      <c r="N42" s="15">
        <v>15</v>
      </c>
      <c r="O42" s="6">
        <v>83</v>
      </c>
      <c r="P42" s="6"/>
      <c r="Q42" s="24"/>
      <c r="S42" s="48">
        <v>3305</v>
      </c>
      <c r="U42">
        <v>3387</v>
      </c>
    </row>
    <row r="43" spans="1:21" x14ac:dyDescent="0.55000000000000004">
      <c r="A43" s="9">
        <v>581</v>
      </c>
      <c r="B43" s="4" t="s">
        <v>0</v>
      </c>
      <c r="C43" s="49">
        <v>595</v>
      </c>
      <c r="D43" s="16"/>
      <c r="E43" s="5"/>
      <c r="F43" s="5"/>
      <c r="G43" s="5"/>
      <c r="H43" s="5">
        <v>14</v>
      </c>
      <c r="I43" s="5">
        <v>1</v>
      </c>
      <c r="J43" s="5"/>
      <c r="K43" s="5"/>
      <c r="L43" s="5"/>
      <c r="M43" s="37"/>
      <c r="N43" s="15">
        <v>15</v>
      </c>
      <c r="O43" s="6">
        <v>76</v>
      </c>
      <c r="P43" s="6"/>
      <c r="Q43" s="24"/>
      <c r="S43" s="48">
        <v>3388</v>
      </c>
      <c r="U43">
        <v>3463</v>
      </c>
    </row>
    <row r="44" spans="1:21" x14ac:dyDescent="0.55000000000000004">
      <c r="A44" s="9">
        <v>596</v>
      </c>
      <c r="B44" s="1" t="s">
        <v>0</v>
      </c>
      <c r="C44" s="49">
        <v>610</v>
      </c>
      <c r="D44" s="16"/>
      <c r="E44" s="5"/>
      <c r="F44" s="5"/>
      <c r="G44" s="5"/>
      <c r="H44" s="5">
        <v>6</v>
      </c>
      <c r="I44" s="5">
        <v>1</v>
      </c>
      <c r="J44" s="5">
        <v>8</v>
      </c>
      <c r="K44" s="5"/>
      <c r="L44" s="5"/>
      <c r="M44" s="37"/>
      <c r="N44" s="15">
        <v>15</v>
      </c>
      <c r="O44" s="6">
        <v>92</v>
      </c>
      <c r="P44" s="6"/>
      <c r="Q44" s="24"/>
      <c r="S44" s="48">
        <v>3464</v>
      </c>
      <c r="U44">
        <v>3555</v>
      </c>
    </row>
    <row r="45" spans="1:21" x14ac:dyDescent="0.55000000000000004">
      <c r="A45" s="9">
        <v>611</v>
      </c>
      <c r="B45" s="4" t="s">
        <v>0</v>
      </c>
      <c r="C45" s="49">
        <v>625</v>
      </c>
      <c r="D45" s="16"/>
      <c r="E45" s="5"/>
      <c r="F45" s="5"/>
      <c r="G45" s="5"/>
      <c r="H45" s="5">
        <v>1</v>
      </c>
      <c r="I45" s="5"/>
      <c r="J45" s="5">
        <v>14</v>
      </c>
      <c r="K45" s="5"/>
      <c r="L45" s="5"/>
      <c r="M45" s="37"/>
      <c r="N45" s="15">
        <v>15</v>
      </c>
      <c r="O45" s="6">
        <v>103</v>
      </c>
      <c r="P45" s="6"/>
      <c r="Q45" s="24"/>
      <c r="S45" s="48">
        <v>3556</v>
      </c>
      <c r="U45">
        <v>3658</v>
      </c>
    </row>
    <row r="46" spans="1:21" x14ac:dyDescent="0.55000000000000004">
      <c r="A46" s="9">
        <v>626</v>
      </c>
      <c r="B46" s="1" t="s">
        <v>0</v>
      </c>
      <c r="C46" s="49">
        <v>640</v>
      </c>
      <c r="D46" s="16">
        <v>1</v>
      </c>
      <c r="E46" s="5"/>
      <c r="F46" s="5">
        <v>1</v>
      </c>
      <c r="G46" s="5">
        <v>1</v>
      </c>
      <c r="H46" s="5">
        <v>8</v>
      </c>
      <c r="I46" s="5">
        <v>3</v>
      </c>
      <c r="J46" s="5">
        <v>1</v>
      </c>
      <c r="K46" s="5"/>
      <c r="L46" s="5"/>
      <c r="M46" s="37"/>
      <c r="N46" s="15">
        <v>15</v>
      </c>
      <c r="O46" s="6">
        <v>73</v>
      </c>
      <c r="P46" s="6"/>
      <c r="Q46" s="24"/>
      <c r="S46" s="48">
        <v>3659</v>
      </c>
      <c r="U46">
        <v>3731</v>
      </c>
    </row>
    <row r="47" spans="1:21" x14ac:dyDescent="0.55000000000000004">
      <c r="A47" s="9">
        <v>641</v>
      </c>
      <c r="B47" s="4" t="s">
        <v>0</v>
      </c>
      <c r="C47" s="49">
        <v>655</v>
      </c>
      <c r="D47" s="16"/>
      <c r="E47" s="5"/>
      <c r="F47" s="5"/>
      <c r="G47" s="5"/>
      <c r="H47" s="5">
        <v>14</v>
      </c>
      <c r="I47" s="5">
        <v>1</v>
      </c>
      <c r="J47" s="5"/>
      <c r="K47" s="5"/>
      <c r="L47" s="5"/>
      <c r="M47" s="37"/>
      <c r="N47" s="15">
        <v>15</v>
      </c>
      <c r="O47" s="6">
        <v>76</v>
      </c>
      <c r="P47" s="6"/>
      <c r="Q47" s="24"/>
      <c r="S47" s="48">
        <v>3732</v>
      </c>
      <c r="U47">
        <v>3807</v>
      </c>
    </row>
    <row r="48" spans="1:21" x14ac:dyDescent="0.55000000000000004">
      <c r="A48" s="9">
        <v>656</v>
      </c>
      <c r="B48" s="1" t="s">
        <v>0</v>
      </c>
      <c r="C48" s="49">
        <v>670</v>
      </c>
      <c r="D48" s="16"/>
      <c r="E48" s="5"/>
      <c r="F48" s="5"/>
      <c r="G48" s="5"/>
      <c r="H48" s="5">
        <v>2</v>
      </c>
      <c r="I48" s="5">
        <v>1</v>
      </c>
      <c r="J48" s="5">
        <v>12</v>
      </c>
      <c r="K48" s="5"/>
      <c r="L48" s="5"/>
      <c r="M48" s="37"/>
      <c r="N48" s="15">
        <v>15</v>
      </c>
      <c r="O48" s="6">
        <v>100</v>
      </c>
      <c r="P48" s="6"/>
      <c r="Q48" s="24"/>
      <c r="S48" s="48">
        <v>3808</v>
      </c>
      <c r="U48">
        <v>3907</v>
      </c>
    </row>
    <row r="49" spans="1:21" x14ac:dyDescent="0.55000000000000004">
      <c r="A49" s="9">
        <v>671</v>
      </c>
      <c r="B49" s="4" t="s">
        <v>0</v>
      </c>
      <c r="C49" s="49">
        <v>685</v>
      </c>
      <c r="D49" s="16"/>
      <c r="E49" s="5"/>
      <c r="F49" s="5"/>
      <c r="G49" s="5"/>
      <c r="H49" s="5">
        <v>3</v>
      </c>
      <c r="I49" s="5">
        <v>1</v>
      </c>
      <c r="J49" s="5">
        <v>3</v>
      </c>
      <c r="K49" s="5">
        <v>8</v>
      </c>
      <c r="L49" s="5"/>
      <c r="M49" s="37"/>
      <c r="N49" s="15">
        <v>15</v>
      </c>
      <c r="O49" s="6">
        <v>106</v>
      </c>
      <c r="P49" s="6"/>
      <c r="Q49" s="24"/>
      <c r="S49">
        <v>3908</v>
      </c>
      <c r="U49">
        <v>4013</v>
      </c>
    </row>
    <row r="50" spans="1:21" x14ac:dyDescent="0.55000000000000004">
      <c r="A50" s="9">
        <v>686</v>
      </c>
      <c r="B50" s="4" t="s">
        <v>0</v>
      </c>
      <c r="C50" s="49">
        <v>700</v>
      </c>
      <c r="D50" s="16"/>
      <c r="E50" s="5"/>
      <c r="F50" s="5">
        <v>1</v>
      </c>
      <c r="G50" s="5"/>
      <c r="H50" s="5">
        <v>12</v>
      </c>
      <c r="I50" s="5">
        <v>1</v>
      </c>
      <c r="J50" s="5">
        <v>1</v>
      </c>
      <c r="K50" s="5"/>
      <c r="L50" s="5"/>
      <c r="M50" s="37"/>
      <c r="N50" s="15">
        <v>15</v>
      </c>
      <c r="O50" s="6">
        <v>76</v>
      </c>
      <c r="P50" s="6"/>
      <c r="Q50" s="24"/>
      <c r="S50" s="48">
        <v>4014</v>
      </c>
      <c r="U50">
        <v>4089</v>
      </c>
    </row>
    <row r="51" spans="1:21" x14ac:dyDescent="0.55000000000000004">
      <c r="A51" s="9">
        <v>701</v>
      </c>
      <c r="B51" s="4" t="s">
        <v>0</v>
      </c>
      <c r="C51" s="49">
        <v>715</v>
      </c>
      <c r="D51" s="16"/>
      <c r="E51" s="5"/>
      <c r="F51" s="5"/>
      <c r="G51" s="5"/>
      <c r="H51" s="5">
        <v>10</v>
      </c>
      <c r="I51" s="5"/>
      <c r="J51" s="5">
        <v>4</v>
      </c>
      <c r="K51" s="5">
        <v>1</v>
      </c>
      <c r="L51" s="5"/>
      <c r="M51" s="37"/>
      <c r="N51" s="15">
        <v>15</v>
      </c>
      <c r="O51" s="6">
        <v>86</v>
      </c>
      <c r="P51" s="6"/>
      <c r="Q51" s="24"/>
      <c r="S51" s="48">
        <v>4090</v>
      </c>
      <c r="U51">
        <v>4175</v>
      </c>
    </row>
    <row r="52" spans="1:21" x14ac:dyDescent="0.55000000000000004">
      <c r="A52" s="9">
        <v>716</v>
      </c>
      <c r="B52" s="4" t="s">
        <v>0</v>
      </c>
      <c r="C52" s="49">
        <v>730</v>
      </c>
      <c r="D52" s="16"/>
      <c r="E52" s="5"/>
      <c r="F52" s="5"/>
      <c r="G52" s="5"/>
      <c r="H52" s="5">
        <v>4</v>
      </c>
      <c r="I52" s="5"/>
      <c r="J52" s="5">
        <v>11</v>
      </c>
      <c r="K52" s="5"/>
      <c r="L52" s="5"/>
      <c r="M52" s="37"/>
      <c r="N52" s="15">
        <v>14</v>
      </c>
      <c r="O52" s="6">
        <v>92</v>
      </c>
      <c r="P52" s="6">
        <v>1</v>
      </c>
      <c r="Q52" s="24">
        <v>5</v>
      </c>
      <c r="S52" s="48">
        <v>4176</v>
      </c>
      <c r="U52">
        <v>4272</v>
      </c>
    </row>
    <row r="53" spans="1:21" x14ac:dyDescent="0.55000000000000004">
      <c r="A53" s="9">
        <v>731</v>
      </c>
      <c r="B53" s="4" t="s">
        <v>0</v>
      </c>
      <c r="C53" s="49">
        <v>745</v>
      </c>
      <c r="D53" s="16"/>
      <c r="E53" s="5"/>
      <c r="F53" s="5"/>
      <c r="G53" s="5"/>
      <c r="H53" s="5">
        <v>11</v>
      </c>
      <c r="I53" s="5"/>
      <c r="J53" s="5">
        <v>4</v>
      </c>
      <c r="K53" s="5"/>
      <c r="L53" s="5"/>
      <c r="M53" s="37"/>
      <c r="N53" s="15">
        <v>15</v>
      </c>
      <c r="O53" s="6">
        <v>83</v>
      </c>
      <c r="P53" s="6"/>
      <c r="Q53" s="24"/>
      <c r="S53" s="48">
        <v>4273</v>
      </c>
      <c r="U53">
        <v>4355</v>
      </c>
    </row>
    <row r="54" spans="1:21" x14ac:dyDescent="0.55000000000000004">
      <c r="A54" s="9">
        <v>746</v>
      </c>
      <c r="B54" s="4" t="s">
        <v>0</v>
      </c>
      <c r="C54" s="49">
        <v>760</v>
      </c>
      <c r="D54" s="16"/>
      <c r="E54" s="5"/>
      <c r="F54" s="5"/>
      <c r="G54" s="5"/>
      <c r="H54" s="5">
        <v>1</v>
      </c>
      <c r="I54" s="5">
        <v>2</v>
      </c>
      <c r="J54" s="5">
        <v>9</v>
      </c>
      <c r="K54" s="5">
        <v>3</v>
      </c>
      <c r="L54" s="5"/>
      <c r="M54" s="37"/>
      <c r="N54" s="15">
        <v>15</v>
      </c>
      <c r="O54" s="6">
        <v>104</v>
      </c>
      <c r="P54" s="6"/>
      <c r="Q54" s="24"/>
      <c r="S54" s="48">
        <v>4356</v>
      </c>
      <c r="U54">
        <v>4459</v>
      </c>
    </row>
    <row r="55" spans="1:21" x14ac:dyDescent="0.55000000000000004">
      <c r="A55" s="9">
        <v>761</v>
      </c>
      <c r="B55" s="4" t="s">
        <v>0</v>
      </c>
      <c r="C55" s="49">
        <v>775</v>
      </c>
      <c r="D55" s="16"/>
      <c r="E55" s="5"/>
      <c r="F55" s="5"/>
      <c r="G55" s="5"/>
      <c r="H55" s="5">
        <v>4</v>
      </c>
      <c r="I55" s="5">
        <v>1</v>
      </c>
      <c r="J55" s="5">
        <v>10</v>
      </c>
      <c r="K55" s="5"/>
      <c r="L55" s="5"/>
      <c r="M55" s="37"/>
      <c r="N55" s="15">
        <v>7</v>
      </c>
      <c r="O55" s="6">
        <v>40</v>
      </c>
      <c r="P55" s="6">
        <v>8</v>
      </c>
      <c r="Q55" s="24">
        <v>56</v>
      </c>
      <c r="S55" s="48">
        <v>4460</v>
      </c>
      <c r="U55">
        <v>4555</v>
      </c>
    </row>
    <row r="56" spans="1:21" x14ac:dyDescent="0.55000000000000004">
      <c r="A56" s="9">
        <v>776</v>
      </c>
      <c r="B56" s="4" t="s">
        <v>0</v>
      </c>
      <c r="C56" s="49">
        <v>790</v>
      </c>
      <c r="D56" s="16"/>
      <c r="E56" s="5"/>
      <c r="F56" s="5"/>
      <c r="G56" s="5"/>
      <c r="H56" s="5"/>
      <c r="I56" s="5">
        <v>1</v>
      </c>
      <c r="J56" s="5">
        <v>14</v>
      </c>
      <c r="K56" s="5"/>
      <c r="L56" s="5"/>
      <c r="M56" s="37"/>
      <c r="N56" s="15"/>
      <c r="O56" s="6"/>
      <c r="P56" s="6">
        <v>15</v>
      </c>
      <c r="Q56" s="24">
        <v>104</v>
      </c>
      <c r="S56" s="48">
        <v>4556</v>
      </c>
      <c r="U56">
        <v>4659</v>
      </c>
    </row>
    <row r="57" spans="1:21" x14ac:dyDescent="0.55000000000000004">
      <c r="A57" s="9">
        <v>791</v>
      </c>
      <c r="B57" s="4" t="s">
        <v>0</v>
      </c>
      <c r="C57" s="49">
        <v>805</v>
      </c>
      <c r="D57" s="16"/>
      <c r="E57" s="5"/>
      <c r="F57" s="5"/>
      <c r="G57" s="5"/>
      <c r="H57" s="5"/>
      <c r="I57" s="5"/>
      <c r="J57" s="5">
        <v>15</v>
      </c>
      <c r="K57" s="5"/>
      <c r="L57" s="5"/>
      <c r="M57" s="37"/>
      <c r="N57" s="15"/>
      <c r="O57" s="6"/>
      <c r="P57" s="6">
        <v>15</v>
      </c>
      <c r="Q57" s="24">
        <v>105</v>
      </c>
      <c r="S57" s="48">
        <v>4660</v>
      </c>
      <c r="U57">
        <v>4764</v>
      </c>
    </row>
    <row r="58" spans="1:21" x14ac:dyDescent="0.55000000000000004">
      <c r="A58" s="9">
        <v>806</v>
      </c>
      <c r="B58" s="4" t="s">
        <v>0</v>
      </c>
      <c r="C58" s="49">
        <v>820</v>
      </c>
      <c r="D58" s="16"/>
      <c r="E58" s="5"/>
      <c r="F58" s="5"/>
      <c r="G58" s="5"/>
      <c r="H58" s="5">
        <v>2</v>
      </c>
      <c r="I58" s="5"/>
      <c r="J58" s="5">
        <v>13</v>
      </c>
      <c r="K58" s="5"/>
      <c r="L58" s="5"/>
      <c r="M58" s="37"/>
      <c r="N58" s="15">
        <v>2</v>
      </c>
      <c r="O58" s="6">
        <v>10</v>
      </c>
      <c r="P58" s="6">
        <v>13</v>
      </c>
      <c r="Q58" s="24">
        <v>91</v>
      </c>
      <c r="S58" s="48">
        <v>4765</v>
      </c>
      <c r="U58">
        <v>4865</v>
      </c>
    </row>
    <row r="59" spans="1:21" x14ac:dyDescent="0.55000000000000004">
      <c r="A59" s="9">
        <v>821</v>
      </c>
      <c r="B59" s="4" t="s">
        <v>0</v>
      </c>
      <c r="C59" s="49">
        <v>835</v>
      </c>
      <c r="D59" s="16"/>
      <c r="E59" s="5"/>
      <c r="F59" s="5"/>
      <c r="G59" s="5"/>
      <c r="H59" s="5"/>
      <c r="I59" s="5"/>
      <c r="J59" s="5">
        <v>14</v>
      </c>
      <c r="K59" s="5">
        <v>1</v>
      </c>
      <c r="L59" s="5"/>
      <c r="M59" s="37"/>
      <c r="N59" s="15"/>
      <c r="O59" s="6"/>
      <c r="P59" s="6">
        <v>15</v>
      </c>
      <c r="Q59" s="24">
        <v>106</v>
      </c>
      <c r="S59" s="48">
        <v>4866</v>
      </c>
      <c r="U59">
        <v>4971</v>
      </c>
    </row>
    <row r="60" spans="1:21" x14ac:dyDescent="0.55000000000000004">
      <c r="A60" s="9">
        <v>836</v>
      </c>
      <c r="B60" s="4" t="s">
        <v>0</v>
      </c>
      <c r="C60" s="49">
        <v>850</v>
      </c>
      <c r="D60" s="16"/>
      <c r="E60" s="5"/>
      <c r="F60" s="5"/>
      <c r="G60" s="5"/>
      <c r="H60" s="5"/>
      <c r="I60" s="5">
        <v>2</v>
      </c>
      <c r="J60" s="5">
        <v>12</v>
      </c>
      <c r="K60" s="5">
        <v>1</v>
      </c>
      <c r="L60" s="5"/>
      <c r="M60" s="37"/>
      <c r="N60" s="15">
        <v>6</v>
      </c>
      <c r="O60" s="6">
        <v>40</v>
      </c>
      <c r="P60" s="6">
        <v>9</v>
      </c>
      <c r="Q60" s="24">
        <v>64</v>
      </c>
      <c r="S60" s="48">
        <v>4972</v>
      </c>
      <c r="U60">
        <v>5075</v>
      </c>
    </row>
    <row r="61" spans="1:21" x14ac:dyDescent="0.55000000000000004">
      <c r="A61" s="9">
        <v>851</v>
      </c>
      <c r="B61" s="4" t="s">
        <v>0</v>
      </c>
      <c r="C61" s="49">
        <v>865</v>
      </c>
      <c r="D61" s="16"/>
      <c r="E61" s="5">
        <v>1</v>
      </c>
      <c r="F61" s="5"/>
      <c r="G61" s="5"/>
      <c r="H61" s="5"/>
      <c r="I61" s="5">
        <v>5</v>
      </c>
      <c r="J61" s="5">
        <v>9</v>
      </c>
      <c r="K61" s="5"/>
      <c r="L61" s="5"/>
      <c r="M61" s="37"/>
      <c r="N61" s="15">
        <v>15</v>
      </c>
      <c r="O61" s="6">
        <v>95</v>
      </c>
      <c r="P61" s="6"/>
      <c r="Q61" s="24"/>
      <c r="S61" s="48">
        <v>5076</v>
      </c>
      <c r="U61">
        <v>5170</v>
      </c>
    </row>
    <row r="62" spans="1:21" x14ac:dyDescent="0.55000000000000004">
      <c r="A62" s="9">
        <v>866</v>
      </c>
      <c r="B62" s="4" t="s">
        <v>0</v>
      </c>
      <c r="C62" s="49">
        <v>880</v>
      </c>
      <c r="D62" s="16"/>
      <c r="E62" s="5"/>
      <c r="F62" s="5"/>
      <c r="G62" s="5"/>
      <c r="H62" s="5"/>
      <c r="I62" s="5">
        <v>15</v>
      </c>
      <c r="J62" s="5"/>
      <c r="K62" s="5"/>
      <c r="L62" s="5"/>
      <c r="M62" s="37"/>
      <c r="N62" s="15">
        <v>15</v>
      </c>
      <c r="O62" s="6">
        <v>90</v>
      </c>
      <c r="P62" s="6"/>
      <c r="Q62" s="24"/>
      <c r="S62" s="48">
        <v>5171</v>
      </c>
      <c r="U62">
        <v>5260</v>
      </c>
    </row>
    <row r="63" spans="1:21" x14ac:dyDescent="0.55000000000000004">
      <c r="A63" s="9">
        <v>881</v>
      </c>
      <c r="B63" s="4" t="s">
        <v>0</v>
      </c>
      <c r="C63" s="49">
        <v>895</v>
      </c>
      <c r="D63" s="16"/>
      <c r="E63" s="5"/>
      <c r="F63" s="5"/>
      <c r="G63" s="5"/>
      <c r="H63" s="5"/>
      <c r="I63" s="5">
        <v>15</v>
      </c>
      <c r="J63" s="5"/>
      <c r="K63" s="5"/>
      <c r="L63" s="5"/>
      <c r="M63" s="37"/>
      <c r="N63" s="15">
        <v>15</v>
      </c>
      <c r="O63" s="6">
        <v>90</v>
      </c>
      <c r="P63" s="6"/>
      <c r="Q63" s="24"/>
      <c r="S63" s="48">
        <v>5261</v>
      </c>
      <c r="U63">
        <v>5349</v>
      </c>
    </row>
    <row r="64" spans="1:21" x14ac:dyDescent="0.55000000000000004">
      <c r="A64" s="9">
        <v>896</v>
      </c>
      <c r="B64" s="4" t="s">
        <v>0</v>
      </c>
      <c r="C64" s="49">
        <v>910</v>
      </c>
      <c r="D64" s="16"/>
      <c r="E64" s="5"/>
      <c r="F64" s="5"/>
      <c r="G64" s="5"/>
      <c r="H64" s="5">
        <v>3</v>
      </c>
      <c r="I64" s="5">
        <v>4</v>
      </c>
      <c r="J64" s="5">
        <v>4</v>
      </c>
      <c r="K64" s="5">
        <v>4</v>
      </c>
      <c r="L64" s="5"/>
      <c r="M64" s="37"/>
      <c r="N64" s="15">
        <v>8</v>
      </c>
      <c r="O64" s="6">
        <v>47</v>
      </c>
      <c r="P64" s="6">
        <v>7</v>
      </c>
      <c r="Q64" s="24">
        <v>52</v>
      </c>
      <c r="S64" s="48">
        <v>5350</v>
      </c>
      <c r="U64">
        <v>5448</v>
      </c>
    </row>
    <row r="65" spans="1:21" x14ac:dyDescent="0.55000000000000004">
      <c r="A65" s="9">
        <v>911</v>
      </c>
      <c r="B65" s="4" t="s">
        <v>0</v>
      </c>
      <c r="C65" s="49">
        <v>925</v>
      </c>
      <c r="D65" s="16"/>
      <c r="E65" s="5"/>
      <c r="F65" s="5"/>
      <c r="G65" s="5"/>
      <c r="H65" s="5">
        <v>8</v>
      </c>
      <c r="I65" s="5">
        <v>1</v>
      </c>
      <c r="J65" s="5">
        <v>3</v>
      </c>
      <c r="K65" s="5">
        <v>3</v>
      </c>
      <c r="L65" s="5"/>
      <c r="M65" s="37"/>
      <c r="N65" s="15">
        <v>9</v>
      </c>
      <c r="O65" s="6">
        <v>46</v>
      </c>
      <c r="P65" s="6">
        <v>6</v>
      </c>
      <c r="Q65" s="24">
        <v>45</v>
      </c>
      <c r="S65" s="48">
        <v>5449</v>
      </c>
      <c r="U65">
        <v>5539</v>
      </c>
    </row>
    <row r="66" spans="1:21" x14ac:dyDescent="0.55000000000000004">
      <c r="A66" s="9">
        <v>926</v>
      </c>
      <c r="B66" s="4" t="s">
        <v>0</v>
      </c>
      <c r="C66" s="49">
        <v>940</v>
      </c>
      <c r="D66" s="16"/>
      <c r="E66" s="5"/>
      <c r="F66" s="5"/>
      <c r="G66" s="5"/>
      <c r="H66" s="5">
        <v>13</v>
      </c>
      <c r="I66" s="5">
        <v>2</v>
      </c>
      <c r="J66" s="5"/>
      <c r="K66" s="5"/>
      <c r="L66" s="5"/>
      <c r="M66" s="37"/>
      <c r="N66" s="15">
        <v>15</v>
      </c>
      <c r="O66" s="6">
        <v>77</v>
      </c>
      <c r="P66" s="6"/>
      <c r="Q66" s="24"/>
      <c r="S66" s="48">
        <v>5640</v>
      </c>
      <c r="U66">
        <v>5616</v>
      </c>
    </row>
    <row r="67" spans="1:21" x14ac:dyDescent="0.55000000000000004">
      <c r="A67" s="9">
        <v>941</v>
      </c>
      <c r="B67" s="4" t="s">
        <v>0</v>
      </c>
      <c r="C67" s="49">
        <v>955</v>
      </c>
      <c r="D67" s="16">
        <v>1</v>
      </c>
      <c r="E67" s="5"/>
      <c r="F67" s="5"/>
      <c r="G67" s="5">
        <v>1</v>
      </c>
      <c r="H67" s="5">
        <v>10</v>
      </c>
      <c r="I67" s="5"/>
      <c r="J67" s="5"/>
      <c r="K67" s="5"/>
      <c r="L67" s="5"/>
      <c r="M67" s="37">
        <v>3</v>
      </c>
      <c r="N67" s="15">
        <v>15</v>
      </c>
      <c r="O67" s="6">
        <v>85</v>
      </c>
      <c r="P67" s="6"/>
      <c r="Q67" s="24"/>
      <c r="S67" s="48">
        <v>5617</v>
      </c>
      <c r="U67">
        <v>5701</v>
      </c>
    </row>
    <row r="68" spans="1:21" x14ac:dyDescent="0.55000000000000004">
      <c r="A68" s="9">
        <v>956</v>
      </c>
      <c r="B68" s="4" t="s">
        <v>0</v>
      </c>
      <c r="C68" s="49">
        <v>970</v>
      </c>
      <c r="D68" s="25"/>
      <c r="E68" s="26"/>
      <c r="F68" s="26"/>
      <c r="G68" s="26"/>
      <c r="H68" s="26">
        <v>15</v>
      </c>
      <c r="I68" s="26"/>
      <c r="J68" s="26"/>
      <c r="K68" s="26"/>
      <c r="L68" s="26"/>
      <c r="M68" s="38"/>
      <c r="N68" s="33">
        <v>15</v>
      </c>
      <c r="O68" s="27">
        <v>75</v>
      </c>
      <c r="P68" s="27"/>
      <c r="Q68" s="28"/>
      <c r="S68" s="48">
        <v>5702</v>
      </c>
      <c r="U68">
        <v>5776</v>
      </c>
    </row>
    <row r="69" spans="1:21" x14ac:dyDescent="0.55000000000000004">
      <c r="A69" s="9">
        <v>971</v>
      </c>
      <c r="B69" s="4" t="s">
        <v>0</v>
      </c>
      <c r="C69" s="49">
        <v>985</v>
      </c>
      <c r="D69" s="25"/>
      <c r="E69" s="26"/>
      <c r="F69" s="26"/>
      <c r="G69" s="26"/>
      <c r="H69" s="26">
        <v>13</v>
      </c>
      <c r="I69" s="26"/>
      <c r="J69" s="26">
        <v>2</v>
      </c>
      <c r="K69" s="26"/>
      <c r="L69" s="26"/>
      <c r="M69" s="38"/>
      <c r="N69" s="33">
        <v>13</v>
      </c>
      <c r="O69" s="27">
        <v>65</v>
      </c>
      <c r="P69" s="27">
        <v>2</v>
      </c>
      <c r="Q69" s="28">
        <v>14</v>
      </c>
      <c r="S69" s="48">
        <v>5777</v>
      </c>
      <c r="U69">
        <v>5855</v>
      </c>
    </row>
    <row r="70" spans="1:21" ht="18.5" thickBot="1" x14ac:dyDescent="0.6">
      <c r="A70" s="9">
        <v>986</v>
      </c>
      <c r="B70" s="4" t="s">
        <v>0</v>
      </c>
      <c r="C70" s="49">
        <v>1000</v>
      </c>
      <c r="D70" s="25"/>
      <c r="E70" s="26"/>
      <c r="F70" s="26"/>
      <c r="G70" s="26"/>
      <c r="H70" s="26"/>
      <c r="I70" s="26">
        <v>15</v>
      </c>
      <c r="J70" s="26"/>
      <c r="K70" s="26"/>
      <c r="L70" s="26"/>
      <c r="M70" s="38"/>
      <c r="N70" s="33">
        <v>15</v>
      </c>
      <c r="O70" s="27">
        <v>90</v>
      </c>
      <c r="P70" s="27"/>
      <c r="Q70" s="28"/>
      <c r="S70" s="48">
        <v>5856</v>
      </c>
      <c r="U70">
        <v>5945</v>
      </c>
    </row>
    <row r="71" spans="1:21" ht="18.5" thickBot="1" x14ac:dyDescent="0.6">
      <c r="B71" s="165" t="s">
        <v>33</v>
      </c>
      <c r="C71" s="166"/>
      <c r="D71" s="29">
        <f>SUM(D4:D70)</f>
        <v>30</v>
      </c>
      <c r="E71" s="30">
        <f>SUM(E4:E70)</f>
        <v>13</v>
      </c>
      <c r="F71" s="30">
        <f t="shared" ref="F71:L71" si="0">SUM(F4:F70)</f>
        <v>21</v>
      </c>
      <c r="G71" s="30">
        <f t="shared" si="0"/>
        <v>8</v>
      </c>
      <c r="H71" s="30">
        <f t="shared" si="0"/>
        <v>334</v>
      </c>
      <c r="I71" s="30">
        <f t="shared" si="0"/>
        <v>151</v>
      </c>
      <c r="J71" s="30">
        <f t="shared" si="0"/>
        <v>359</v>
      </c>
      <c r="K71" s="30">
        <f t="shared" si="0"/>
        <v>59</v>
      </c>
      <c r="L71" s="30">
        <f t="shared" si="0"/>
        <v>5</v>
      </c>
      <c r="M71" s="39">
        <f>SUM(M4:M70)</f>
        <v>19</v>
      </c>
      <c r="N71" s="34">
        <f>SUM(N4:N70)</f>
        <v>898</v>
      </c>
      <c r="O71" s="30">
        <f>SUM(O4:O70)</f>
        <v>5233</v>
      </c>
      <c r="P71" s="30">
        <f>SUM(P4:P70)</f>
        <v>101</v>
      </c>
      <c r="Q71" s="31">
        <f>SUM(Q4:Q70)</f>
        <v>714</v>
      </c>
    </row>
    <row r="72" spans="1:21" x14ac:dyDescent="0.55000000000000004">
      <c r="B72" s="169" t="s">
        <v>17</v>
      </c>
      <c r="C72" s="170"/>
      <c r="D72" s="40">
        <f>D71/999</f>
        <v>3.003003003003003E-2</v>
      </c>
      <c r="E72" s="40">
        <f>E71/999</f>
        <v>1.3013013013013013E-2</v>
      </c>
      <c r="F72" s="40">
        <f>F71/999</f>
        <v>2.1021021021021023E-2</v>
      </c>
      <c r="G72" s="40">
        <f t="shared" ref="G72:M72" si="1">G71/999</f>
        <v>8.0080080080080079E-3</v>
      </c>
      <c r="H72" s="40">
        <f t="shared" si="1"/>
        <v>0.33433433433433435</v>
      </c>
      <c r="I72" s="40">
        <f t="shared" si="1"/>
        <v>0.15115115115115116</v>
      </c>
      <c r="J72" s="40">
        <f t="shared" si="1"/>
        <v>0.35935935935935936</v>
      </c>
      <c r="K72" s="40">
        <f t="shared" si="1"/>
        <v>5.905905905905906E-2</v>
      </c>
      <c r="L72" s="40">
        <f t="shared" si="1"/>
        <v>5.005005005005005E-3</v>
      </c>
      <c r="M72" s="40">
        <f t="shared" si="1"/>
        <v>1.9019019019019021E-2</v>
      </c>
    </row>
    <row r="74" spans="1:21" x14ac:dyDescent="0.55000000000000004">
      <c r="F74" s="32"/>
    </row>
    <row r="75" spans="1:21" x14ac:dyDescent="0.55000000000000004">
      <c r="L75" s="52"/>
    </row>
  </sheetData>
  <mergeCells count="17">
    <mergeCell ref="B72:C72"/>
    <mergeCell ref="K2:K3"/>
    <mergeCell ref="L2:L3"/>
    <mergeCell ref="M2:M3"/>
    <mergeCell ref="N2:O2"/>
    <mergeCell ref="P2:Q2"/>
    <mergeCell ref="B71:C71"/>
    <mergeCell ref="A1:C3"/>
    <mergeCell ref="D1:M1"/>
    <mergeCell ref="N1:Q1"/>
    <mergeCell ref="D2:D3"/>
    <mergeCell ref="E2:E3"/>
    <mergeCell ref="F2:F3"/>
    <mergeCell ref="G2:G3"/>
    <mergeCell ref="H2:H3"/>
    <mergeCell ref="I2:I3"/>
    <mergeCell ref="J2:J3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E3A4-CB28-4917-AFC8-85E130B688F9}">
  <dimension ref="A1:Y75"/>
  <sheetViews>
    <sheetView topLeftCell="A64" workbookViewId="0">
      <selection activeCell="O5" sqref="O5"/>
    </sheetView>
  </sheetViews>
  <sheetFormatPr defaultRowHeight="18" x14ac:dyDescent="0.55000000000000004"/>
  <cols>
    <col min="1" max="1" width="4.75" customWidth="1"/>
    <col min="2" max="2" width="3.83203125" customWidth="1"/>
    <col min="3" max="3" width="5.4140625" customWidth="1"/>
    <col min="4" max="13" width="4.58203125" customWidth="1"/>
    <col min="14" max="15" width="7.9140625" customWidth="1"/>
    <col min="16" max="16" width="5" customWidth="1"/>
    <col min="17" max="17" width="6.25" customWidth="1"/>
    <col min="18" max="18" width="5" customWidth="1"/>
    <col min="19" max="19" width="6" customWidth="1"/>
    <col min="20" max="21" width="0" hidden="1" customWidth="1"/>
    <col min="22" max="22" width="7.08203125" hidden="1" customWidth="1"/>
    <col min="23" max="24" width="0" hidden="1" customWidth="1"/>
  </cols>
  <sheetData>
    <row r="1" spans="1:23" ht="20.5" customHeight="1" x14ac:dyDescent="0.55000000000000004">
      <c r="A1" s="141" t="s">
        <v>5</v>
      </c>
      <c r="B1" s="142"/>
      <c r="C1" s="142"/>
      <c r="D1" s="147" t="s">
        <v>16</v>
      </c>
      <c r="E1" s="148"/>
      <c r="F1" s="148"/>
      <c r="G1" s="148"/>
      <c r="H1" s="148"/>
      <c r="I1" s="148"/>
      <c r="J1" s="148"/>
      <c r="K1" s="148"/>
      <c r="L1" s="148"/>
      <c r="M1" s="148"/>
      <c r="N1" s="153" t="s">
        <v>35</v>
      </c>
      <c r="O1" s="65"/>
      <c r="P1" s="147" t="s">
        <v>2</v>
      </c>
      <c r="Q1" s="148"/>
      <c r="R1" s="148"/>
      <c r="S1" s="168"/>
      <c r="T1" t="s">
        <v>29</v>
      </c>
      <c r="U1" s="60" t="s">
        <v>30</v>
      </c>
    </row>
    <row r="2" spans="1:23" ht="11.5" customHeight="1" x14ac:dyDescent="0.55000000000000004">
      <c r="A2" s="143"/>
      <c r="B2" s="144"/>
      <c r="C2" s="144"/>
      <c r="D2" s="149" t="s">
        <v>6</v>
      </c>
      <c r="E2" s="151" t="s">
        <v>7</v>
      </c>
      <c r="F2" s="151" t="s">
        <v>8</v>
      </c>
      <c r="G2" s="151" t="s">
        <v>9</v>
      </c>
      <c r="H2" s="151" t="s">
        <v>10</v>
      </c>
      <c r="I2" s="151" t="s">
        <v>11</v>
      </c>
      <c r="J2" s="151" t="s">
        <v>12</v>
      </c>
      <c r="K2" s="151" t="s">
        <v>13</v>
      </c>
      <c r="L2" s="151" t="s">
        <v>14</v>
      </c>
      <c r="M2" s="156" t="s">
        <v>15</v>
      </c>
      <c r="N2" s="154"/>
      <c r="O2" s="76"/>
      <c r="P2" s="175" t="s">
        <v>3</v>
      </c>
      <c r="Q2" s="174"/>
      <c r="R2" s="163" t="s">
        <v>4</v>
      </c>
      <c r="S2" s="164"/>
    </row>
    <row r="3" spans="1:23" ht="8.5" customHeight="1" thickBot="1" x14ac:dyDescent="0.6">
      <c r="A3" s="145"/>
      <c r="B3" s="146"/>
      <c r="C3" s="146"/>
      <c r="D3" s="150"/>
      <c r="E3" s="152"/>
      <c r="F3" s="152"/>
      <c r="G3" s="152"/>
      <c r="H3" s="152"/>
      <c r="I3" s="152"/>
      <c r="J3" s="152"/>
      <c r="K3" s="152"/>
      <c r="L3" s="152"/>
      <c r="M3" s="157"/>
      <c r="N3" s="155"/>
      <c r="O3" s="76"/>
      <c r="P3" s="123"/>
      <c r="Q3" s="20" t="s">
        <v>1</v>
      </c>
      <c r="R3" s="72"/>
      <c r="S3" s="22" t="s">
        <v>1</v>
      </c>
    </row>
    <row r="4" spans="1:23" x14ac:dyDescent="0.55000000000000004">
      <c r="A4" s="8">
        <v>1001</v>
      </c>
      <c r="B4" s="4" t="s">
        <v>0</v>
      </c>
      <c r="C4" s="12">
        <v>1015</v>
      </c>
      <c r="D4" s="17"/>
      <c r="E4" s="18">
        <v>2</v>
      </c>
      <c r="F4" s="18"/>
      <c r="G4" s="18"/>
      <c r="H4" s="18"/>
      <c r="I4" s="18">
        <v>2</v>
      </c>
      <c r="J4" s="18">
        <v>10</v>
      </c>
      <c r="K4" s="18">
        <v>1</v>
      </c>
      <c r="L4" s="18"/>
      <c r="M4" s="117"/>
      <c r="N4" s="121">
        <f>SUM(D4:M4)</f>
        <v>15</v>
      </c>
      <c r="O4" s="116"/>
      <c r="P4" s="124">
        <v>5</v>
      </c>
      <c r="Q4" s="7">
        <v>23</v>
      </c>
      <c r="R4" s="7">
        <v>10</v>
      </c>
      <c r="S4" s="23">
        <v>71</v>
      </c>
      <c r="U4">
        <v>5946</v>
      </c>
      <c r="V4" t="s">
        <v>0</v>
      </c>
      <c r="W4">
        <v>6039</v>
      </c>
    </row>
    <row r="5" spans="1:23" x14ac:dyDescent="0.55000000000000004">
      <c r="A5" s="9">
        <v>1016</v>
      </c>
      <c r="B5" s="1" t="s">
        <v>0</v>
      </c>
      <c r="C5" s="13">
        <v>1030</v>
      </c>
      <c r="D5" s="16">
        <v>1</v>
      </c>
      <c r="E5" s="5"/>
      <c r="F5" s="5"/>
      <c r="G5" s="5"/>
      <c r="H5" s="5">
        <v>2</v>
      </c>
      <c r="I5" s="5">
        <v>2</v>
      </c>
      <c r="J5" s="5">
        <v>10</v>
      </c>
      <c r="K5" s="5"/>
      <c r="L5" s="5"/>
      <c r="M5" s="118"/>
      <c r="N5" s="121">
        <f t="shared" ref="N5:N68" si="0">SUM(D5:M5)</f>
        <v>15</v>
      </c>
      <c r="O5" s="116"/>
      <c r="P5" s="125">
        <v>9</v>
      </c>
      <c r="Q5" s="6">
        <v>57</v>
      </c>
      <c r="R5" s="6">
        <v>6</v>
      </c>
      <c r="S5" s="24">
        <v>36</v>
      </c>
      <c r="U5">
        <v>6040</v>
      </c>
      <c r="W5">
        <v>6132</v>
      </c>
    </row>
    <row r="6" spans="1:23" x14ac:dyDescent="0.55000000000000004">
      <c r="A6" s="10">
        <v>1031</v>
      </c>
      <c r="B6" s="2" t="s">
        <v>0</v>
      </c>
      <c r="C6" s="14">
        <v>1045</v>
      </c>
      <c r="D6" s="16"/>
      <c r="E6" s="5"/>
      <c r="F6" s="5"/>
      <c r="G6" s="5"/>
      <c r="H6" s="5">
        <v>1</v>
      </c>
      <c r="I6" s="5">
        <v>4</v>
      </c>
      <c r="J6" s="5">
        <v>10</v>
      </c>
      <c r="K6" s="5"/>
      <c r="L6" s="5"/>
      <c r="M6" s="118"/>
      <c r="N6" s="121">
        <f t="shared" si="0"/>
        <v>15</v>
      </c>
      <c r="O6" s="116"/>
      <c r="P6" s="125">
        <v>10</v>
      </c>
      <c r="Q6" s="6">
        <v>64</v>
      </c>
      <c r="R6" s="6">
        <v>5</v>
      </c>
      <c r="S6" s="24">
        <v>35</v>
      </c>
      <c r="U6" s="48">
        <v>6133</v>
      </c>
      <c r="W6">
        <v>6231</v>
      </c>
    </row>
    <row r="7" spans="1:23" x14ac:dyDescent="0.55000000000000004">
      <c r="A7" s="9">
        <v>1046</v>
      </c>
      <c r="B7" s="1" t="s">
        <v>0</v>
      </c>
      <c r="C7" s="13">
        <v>1060</v>
      </c>
      <c r="D7" s="16"/>
      <c r="E7" s="5">
        <v>1</v>
      </c>
      <c r="F7" s="5"/>
      <c r="G7" s="5"/>
      <c r="H7" s="5">
        <v>5</v>
      </c>
      <c r="I7" s="5"/>
      <c r="J7" s="5">
        <v>8</v>
      </c>
      <c r="K7" s="5">
        <v>1</v>
      </c>
      <c r="L7" s="5"/>
      <c r="M7" s="118"/>
      <c r="N7" s="121">
        <f t="shared" si="0"/>
        <v>15</v>
      </c>
      <c r="O7" s="116"/>
      <c r="P7" s="125">
        <v>14</v>
      </c>
      <c r="Q7" s="6">
        <v>84</v>
      </c>
      <c r="R7" s="6">
        <v>1</v>
      </c>
      <c r="S7" s="24">
        <v>7</v>
      </c>
      <c r="U7" s="48">
        <v>6232</v>
      </c>
      <c r="W7">
        <v>6322</v>
      </c>
    </row>
    <row r="8" spans="1:23" x14ac:dyDescent="0.55000000000000004">
      <c r="A8" s="11">
        <v>1061</v>
      </c>
      <c r="B8" s="3" t="s">
        <v>0</v>
      </c>
      <c r="C8" s="47">
        <v>1075</v>
      </c>
      <c r="D8" s="16"/>
      <c r="E8" s="5"/>
      <c r="F8" s="5"/>
      <c r="G8" s="5"/>
      <c r="H8" s="5"/>
      <c r="I8" s="5"/>
      <c r="J8" s="5">
        <v>15</v>
      </c>
      <c r="K8" s="5"/>
      <c r="L8" s="5"/>
      <c r="M8" s="118"/>
      <c r="N8" s="121">
        <f t="shared" si="0"/>
        <v>15</v>
      </c>
      <c r="O8" s="116"/>
      <c r="P8" s="125">
        <v>1</v>
      </c>
      <c r="Q8" s="6">
        <v>7</v>
      </c>
      <c r="R8" s="6">
        <v>14</v>
      </c>
      <c r="S8" s="24">
        <v>98</v>
      </c>
      <c r="U8" s="48">
        <v>6323</v>
      </c>
      <c r="W8">
        <v>6427</v>
      </c>
    </row>
    <row r="9" spans="1:23" x14ac:dyDescent="0.55000000000000004">
      <c r="A9" s="9">
        <v>1076</v>
      </c>
      <c r="B9" s="1" t="s">
        <v>0</v>
      </c>
      <c r="C9" s="13">
        <v>1090</v>
      </c>
      <c r="D9" s="16">
        <v>1</v>
      </c>
      <c r="E9" s="5"/>
      <c r="F9" s="5"/>
      <c r="G9" s="5"/>
      <c r="H9" s="5"/>
      <c r="I9" s="5">
        <v>8</v>
      </c>
      <c r="J9" s="5">
        <v>5</v>
      </c>
      <c r="K9" s="5">
        <v>1</v>
      </c>
      <c r="L9" s="5"/>
      <c r="M9" s="118"/>
      <c r="N9" s="121">
        <f t="shared" si="0"/>
        <v>15</v>
      </c>
      <c r="O9" s="116"/>
      <c r="P9" s="125">
        <v>12</v>
      </c>
      <c r="Q9" s="6">
        <v>77</v>
      </c>
      <c r="R9" s="6">
        <v>3</v>
      </c>
      <c r="S9" s="24">
        <v>15</v>
      </c>
      <c r="U9" s="48">
        <v>6428</v>
      </c>
      <c r="W9">
        <v>6519</v>
      </c>
    </row>
    <row r="10" spans="1:23" x14ac:dyDescent="0.55000000000000004">
      <c r="A10" s="11">
        <v>1091</v>
      </c>
      <c r="B10" s="3" t="s">
        <v>0</v>
      </c>
      <c r="C10" s="47">
        <v>1105</v>
      </c>
      <c r="D10" s="16"/>
      <c r="E10" s="5"/>
      <c r="F10" s="5"/>
      <c r="G10" s="5"/>
      <c r="H10" s="5"/>
      <c r="I10" s="5"/>
      <c r="J10" s="5">
        <v>13</v>
      </c>
      <c r="K10" s="5">
        <v>2</v>
      </c>
      <c r="L10" s="5"/>
      <c r="M10" s="118"/>
      <c r="N10" s="121">
        <f t="shared" si="0"/>
        <v>15</v>
      </c>
      <c r="O10" s="116"/>
      <c r="P10" s="125">
        <v>7</v>
      </c>
      <c r="Q10" s="6">
        <v>51</v>
      </c>
      <c r="R10" s="6">
        <v>8</v>
      </c>
      <c r="S10" s="24">
        <v>56</v>
      </c>
      <c r="U10" s="48">
        <v>6520</v>
      </c>
      <c r="W10">
        <v>6626</v>
      </c>
    </row>
    <row r="11" spans="1:23" x14ac:dyDescent="0.55000000000000004">
      <c r="A11" s="9">
        <v>1106</v>
      </c>
      <c r="B11" s="1" t="s">
        <v>0</v>
      </c>
      <c r="C11" s="13">
        <v>1120</v>
      </c>
      <c r="D11" s="16"/>
      <c r="E11" s="5"/>
      <c r="F11" s="5"/>
      <c r="G11" s="5"/>
      <c r="H11" s="5"/>
      <c r="I11" s="5"/>
      <c r="J11" s="5">
        <v>14</v>
      </c>
      <c r="K11" s="5">
        <v>1</v>
      </c>
      <c r="L11" s="5"/>
      <c r="M11" s="118"/>
      <c r="N11" s="121">
        <f t="shared" si="0"/>
        <v>15</v>
      </c>
      <c r="O11" s="116"/>
      <c r="P11" s="125"/>
      <c r="Q11" s="6"/>
      <c r="R11" s="6">
        <v>15</v>
      </c>
      <c r="S11" s="24">
        <v>106</v>
      </c>
      <c r="U11" s="48">
        <v>6627</v>
      </c>
      <c r="W11">
        <v>6731</v>
      </c>
    </row>
    <row r="12" spans="1:23" x14ac:dyDescent="0.55000000000000004">
      <c r="A12" s="11">
        <v>1121</v>
      </c>
      <c r="B12" s="3" t="s">
        <v>0</v>
      </c>
      <c r="C12" s="47">
        <v>1135</v>
      </c>
      <c r="D12" s="16"/>
      <c r="E12" s="5"/>
      <c r="F12" s="5"/>
      <c r="G12" s="5"/>
      <c r="H12" s="5"/>
      <c r="I12" s="5"/>
      <c r="J12" s="5">
        <v>11</v>
      </c>
      <c r="K12" s="5">
        <v>4</v>
      </c>
      <c r="L12" s="5"/>
      <c r="M12" s="118"/>
      <c r="N12" s="121">
        <f t="shared" si="0"/>
        <v>15</v>
      </c>
      <c r="O12" s="116"/>
      <c r="P12" s="125"/>
      <c r="Q12" s="6"/>
      <c r="R12" s="6">
        <v>15</v>
      </c>
      <c r="S12" s="24">
        <v>109</v>
      </c>
      <c r="U12" s="48">
        <v>6732</v>
      </c>
      <c r="W12" s="48">
        <v>6840</v>
      </c>
    </row>
    <row r="13" spans="1:23" x14ac:dyDescent="0.55000000000000004">
      <c r="A13" s="9">
        <v>1136</v>
      </c>
      <c r="B13" s="1" t="s">
        <v>0</v>
      </c>
      <c r="C13" s="13">
        <v>1150</v>
      </c>
      <c r="D13" s="16"/>
      <c r="E13" s="5"/>
      <c r="F13" s="5"/>
      <c r="G13" s="5"/>
      <c r="H13" s="5"/>
      <c r="I13" s="5"/>
      <c r="J13" s="5">
        <v>13</v>
      </c>
      <c r="K13" s="5">
        <v>2</v>
      </c>
      <c r="L13" s="5"/>
      <c r="M13" s="118"/>
      <c r="N13" s="121">
        <f t="shared" si="0"/>
        <v>15</v>
      </c>
      <c r="O13" s="116"/>
      <c r="P13" s="125"/>
      <c r="Q13" s="6"/>
      <c r="R13" s="6">
        <v>15</v>
      </c>
      <c r="S13" s="24">
        <v>107</v>
      </c>
      <c r="U13" s="48">
        <v>6841</v>
      </c>
      <c r="W13">
        <v>6947</v>
      </c>
    </row>
    <row r="14" spans="1:23" x14ac:dyDescent="0.55000000000000004">
      <c r="A14" s="11">
        <v>1151</v>
      </c>
      <c r="B14" s="3" t="s">
        <v>0</v>
      </c>
      <c r="C14" s="47">
        <v>1165</v>
      </c>
      <c r="D14" s="16"/>
      <c r="E14" s="5"/>
      <c r="F14" s="5"/>
      <c r="G14" s="5"/>
      <c r="H14" s="5"/>
      <c r="I14" s="5"/>
      <c r="J14" s="5">
        <v>15</v>
      </c>
      <c r="K14" s="5"/>
      <c r="L14" s="5"/>
      <c r="M14" s="118"/>
      <c r="N14" s="121">
        <f t="shared" si="0"/>
        <v>15</v>
      </c>
      <c r="O14" s="116"/>
      <c r="P14" s="125"/>
      <c r="Q14" s="6"/>
      <c r="R14" s="6">
        <v>15</v>
      </c>
      <c r="S14" s="24">
        <v>105</v>
      </c>
      <c r="U14" s="48">
        <v>4948</v>
      </c>
      <c r="W14">
        <v>7052</v>
      </c>
    </row>
    <row r="15" spans="1:23" x14ac:dyDescent="0.55000000000000004">
      <c r="A15" s="9">
        <v>1166</v>
      </c>
      <c r="B15" s="1" t="s">
        <v>0</v>
      </c>
      <c r="C15" s="13">
        <v>1180</v>
      </c>
      <c r="D15" s="16"/>
      <c r="E15" s="5"/>
      <c r="F15" s="5"/>
      <c r="G15" s="5"/>
      <c r="H15" s="5"/>
      <c r="I15" s="5"/>
      <c r="J15" s="5">
        <v>15</v>
      </c>
      <c r="K15" s="5"/>
      <c r="L15" s="5"/>
      <c r="M15" s="118"/>
      <c r="N15" s="121">
        <f t="shared" si="0"/>
        <v>15</v>
      </c>
      <c r="O15" s="116"/>
      <c r="P15" s="125"/>
      <c r="Q15" s="6"/>
      <c r="R15" s="6">
        <v>15</v>
      </c>
      <c r="S15" s="24">
        <v>105</v>
      </c>
      <c r="U15" s="48">
        <v>7053</v>
      </c>
      <c r="W15">
        <v>7157</v>
      </c>
    </row>
    <row r="16" spans="1:23" x14ac:dyDescent="0.55000000000000004">
      <c r="A16" s="11">
        <v>1181</v>
      </c>
      <c r="B16" s="3" t="s">
        <v>0</v>
      </c>
      <c r="C16" s="47">
        <v>1195</v>
      </c>
      <c r="D16" s="16"/>
      <c r="E16" s="5"/>
      <c r="F16" s="5"/>
      <c r="G16" s="5"/>
      <c r="H16" s="5">
        <v>1</v>
      </c>
      <c r="I16" s="5"/>
      <c r="J16" s="5">
        <v>12</v>
      </c>
      <c r="K16" s="5">
        <v>2</v>
      </c>
      <c r="L16" s="5"/>
      <c r="M16" s="118"/>
      <c r="N16" s="121">
        <f t="shared" si="0"/>
        <v>15</v>
      </c>
      <c r="O16" s="116"/>
      <c r="P16" s="125"/>
      <c r="Q16" s="6"/>
      <c r="R16" s="6">
        <v>15</v>
      </c>
      <c r="S16" s="24">
        <v>105</v>
      </c>
      <c r="U16" s="48">
        <v>7158</v>
      </c>
      <c r="W16">
        <v>7262</v>
      </c>
    </row>
    <row r="17" spans="1:25" x14ac:dyDescent="0.55000000000000004">
      <c r="A17" s="9">
        <v>1196</v>
      </c>
      <c r="B17" s="1" t="s">
        <v>0</v>
      </c>
      <c r="C17" s="13">
        <v>1210</v>
      </c>
      <c r="D17" s="16"/>
      <c r="E17" s="5"/>
      <c r="F17" s="5"/>
      <c r="G17" s="5"/>
      <c r="H17" s="5">
        <v>5</v>
      </c>
      <c r="I17" s="5"/>
      <c r="J17" s="5">
        <v>10</v>
      </c>
      <c r="K17" s="5"/>
      <c r="L17" s="5"/>
      <c r="M17" s="118"/>
      <c r="N17" s="121">
        <f t="shared" si="0"/>
        <v>15</v>
      </c>
      <c r="O17" s="116"/>
      <c r="P17" s="125">
        <v>5</v>
      </c>
      <c r="Q17" s="6">
        <v>25</v>
      </c>
      <c r="R17" s="6">
        <v>10</v>
      </c>
      <c r="S17" s="24">
        <v>70</v>
      </c>
      <c r="U17" s="48">
        <v>7263</v>
      </c>
      <c r="V17" s="48">
        <v>7287</v>
      </c>
      <c r="X17">
        <v>1</v>
      </c>
      <c r="Y17">
        <v>70</v>
      </c>
    </row>
    <row r="18" spans="1:25" x14ac:dyDescent="0.55000000000000004">
      <c r="A18" s="11">
        <v>1211</v>
      </c>
      <c r="B18" s="3" t="s">
        <v>0</v>
      </c>
      <c r="C18" s="47">
        <v>1225</v>
      </c>
      <c r="D18" s="16"/>
      <c r="E18" s="5"/>
      <c r="F18" s="5"/>
      <c r="G18" s="5"/>
      <c r="H18" s="5"/>
      <c r="I18" s="5"/>
      <c r="J18" s="5">
        <v>15</v>
      </c>
      <c r="K18" s="5"/>
      <c r="L18" s="5"/>
      <c r="M18" s="118"/>
      <c r="N18" s="121">
        <f t="shared" si="0"/>
        <v>15</v>
      </c>
      <c r="O18" s="116"/>
      <c r="P18" s="125"/>
      <c r="Q18" s="6"/>
      <c r="R18" s="6">
        <v>15</v>
      </c>
      <c r="S18" s="24">
        <v>105</v>
      </c>
      <c r="U18" s="48">
        <v>71</v>
      </c>
      <c r="W18">
        <v>175</v>
      </c>
    </row>
    <row r="19" spans="1:25" x14ac:dyDescent="0.55000000000000004">
      <c r="A19" s="9">
        <v>1226</v>
      </c>
      <c r="B19" s="1" t="s">
        <v>0</v>
      </c>
      <c r="C19" s="13">
        <v>1240</v>
      </c>
      <c r="D19" s="16"/>
      <c r="E19" s="5"/>
      <c r="F19" s="5"/>
      <c r="G19" s="5"/>
      <c r="H19" s="5">
        <v>8</v>
      </c>
      <c r="I19" s="5"/>
      <c r="J19" s="5">
        <v>7</v>
      </c>
      <c r="K19" s="5"/>
      <c r="L19" s="5"/>
      <c r="M19" s="118"/>
      <c r="N19" s="121">
        <f t="shared" si="0"/>
        <v>15</v>
      </c>
      <c r="O19" s="116"/>
      <c r="P19" s="125">
        <v>8</v>
      </c>
      <c r="Q19" s="6">
        <v>40</v>
      </c>
      <c r="R19" s="6">
        <v>7</v>
      </c>
      <c r="S19" s="24">
        <v>49</v>
      </c>
      <c r="U19" s="48">
        <v>176</v>
      </c>
      <c r="W19">
        <v>264</v>
      </c>
    </row>
    <row r="20" spans="1:25" x14ac:dyDescent="0.55000000000000004">
      <c r="A20" s="11">
        <v>1241</v>
      </c>
      <c r="B20" s="3" t="s">
        <v>0</v>
      </c>
      <c r="C20" s="47">
        <v>1255</v>
      </c>
      <c r="D20" s="16"/>
      <c r="E20" s="5"/>
      <c r="F20" s="5"/>
      <c r="G20" s="5"/>
      <c r="H20" s="5">
        <v>8</v>
      </c>
      <c r="I20" s="5"/>
      <c r="J20" s="5"/>
      <c r="K20" s="5">
        <v>6</v>
      </c>
      <c r="L20" s="5">
        <v>1</v>
      </c>
      <c r="M20" s="118"/>
      <c r="N20" s="121">
        <f t="shared" si="0"/>
        <v>15</v>
      </c>
      <c r="O20" s="116"/>
      <c r="P20" s="125">
        <v>15</v>
      </c>
      <c r="Q20" s="6">
        <v>97</v>
      </c>
      <c r="R20" s="6"/>
      <c r="S20" s="24"/>
      <c r="U20" s="48">
        <v>265</v>
      </c>
      <c r="W20">
        <v>361</v>
      </c>
    </row>
    <row r="21" spans="1:25" x14ac:dyDescent="0.55000000000000004">
      <c r="A21" s="9">
        <v>1256</v>
      </c>
      <c r="B21" s="1" t="s">
        <v>0</v>
      </c>
      <c r="C21" s="13">
        <v>1270</v>
      </c>
      <c r="D21" s="16"/>
      <c r="E21" s="5"/>
      <c r="F21" s="5">
        <v>1</v>
      </c>
      <c r="G21" s="5"/>
      <c r="H21" s="5">
        <v>1</v>
      </c>
      <c r="I21" s="5"/>
      <c r="J21" s="5"/>
      <c r="K21" s="5">
        <v>11</v>
      </c>
      <c r="L21" s="5">
        <v>2</v>
      </c>
      <c r="M21" s="118"/>
      <c r="N21" s="121">
        <f t="shared" si="0"/>
        <v>15</v>
      </c>
      <c r="O21" s="116"/>
      <c r="P21" s="125">
        <v>15</v>
      </c>
      <c r="Q21" s="6">
        <v>114</v>
      </c>
      <c r="R21" s="6"/>
      <c r="S21" s="24"/>
      <c r="U21" s="48">
        <v>362</v>
      </c>
      <c r="W21">
        <v>475</v>
      </c>
    </row>
    <row r="22" spans="1:25" x14ac:dyDescent="0.55000000000000004">
      <c r="A22" s="11">
        <v>1271</v>
      </c>
      <c r="B22" s="3" t="s">
        <v>0</v>
      </c>
      <c r="C22" s="47">
        <v>1285</v>
      </c>
      <c r="D22" s="16"/>
      <c r="E22" s="5"/>
      <c r="F22" s="5"/>
      <c r="G22" s="5"/>
      <c r="H22" s="5">
        <v>7</v>
      </c>
      <c r="I22" s="5">
        <v>3</v>
      </c>
      <c r="J22" s="5">
        <v>2</v>
      </c>
      <c r="K22" s="5">
        <v>3</v>
      </c>
      <c r="L22" s="5"/>
      <c r="M22" s="118"/>
      <c r="N22" s="121">
        <f t="shared" si="0"/>
        <v>15</v>
      </c>
      <c r="O22" s="116"/>
      <c r="P22" s="125">
        <v>13</v>
      </c>
      <c r="Q22" s="6">
        <v>77</v>
      </c>
      <c r="R22" s="6">
        <v>2</v>
      </c>
      <c r="S22" s="24">
        <v>14</v>
      </c>
      <c r="U22" s="48">
        <v>476</v>
      </c>
      <c r="W22">
        <v>566</v>
      </c>
    </row>
    <row r="23" spans="1:25" x14ac:dyDescent="0.55000000000000004">
      <c r="A23" s="9">
        <v>1286</v>
      </c>
      <c r="B23" s="1" t="s">
        <v>0</v>
      </c>
      <c r="C23" s="13">
        <v>1300</v>
      </c>
      <c r="D23" s="16"/>
      <c r="E23" s="5"/>
      <c r="F23" s="5"/>
      <c r="G23" s="5"/>
      <c r="H23" s="5">
        <v>1</v>
      </c>
      <c r="I23" s="5">
        <v>12</v>
      </c>
      <c r="J23" s="5">
        <v>1</v>
      </c>
      <c r="K23" s="5">
        <v>1</v>
      </c>
      <c r="L23" s="5"/>
      <c r="M23" s="118"/>
      <c r="N23" s="121">
        <f t="shared" si="0"/>
        <v>15</v>
      </c>
      <c r="O23" s="116"/>
      <c r="P23" s="125">
        <v>15</v>
      </c>
      <c r="Q23" s="6">
        <v>92</v>
      </c>
      <c r="R23" s="6"/>
      <c r="S23" s="24"/>
      <c r="U23" s="48">
        <v>567</v>
      </c>
    </row>
    <row r="24" spans="1:25" x14ac:dyDescent="0.55000000000000004">
      <c r="A24" s="11">
        <v>1301</v>
      </c>
      <c r="B24" s="3" t="s">
        <v>0</v>
      </c>
      <c r="C24" s="47">
        <v>1315</v>
      </c>
      <c r="D24" s="16"/>
      <c r="E24" s="5"/>
      <c r="F24" s="5"/>
      <c r="G24" s="5"/>
      <c r="H24" s="5">
        <v>13</v>
      </c>
      <c r="I24" s="5">
        <v>2</v>
      </c>
      <c r="J24" s="5"/>
      <c r="K24" s="5"/>
      <c r="L24" s="5"/>
      <c r="M24" s="118"/>
      <c r="N24" s="121">
        <f t="shared" si="0"/>
        <v>15</v>
      </c>
      <c r="O24" s="116"/>
      <c r="P24" s="125">
        <v>15</v>
      </c>
      <c r="Q24" s="6">
        <v>77</v>
      </c>
      <c r="R24" s="6"/>
      <c r="S24" s="24"/>
      <c r="U24" s="48">
        <v>718</v>
      </c>
    </row>
    <row r="25" spans="1:25" x14ac:dyDescent="0.55000000000000004">
      <c r="A25" s="9">
        <v>1316</v>
      </c>
      <c r="B25" s="1" t="s">
        <v>0</v>
      </c>
      <c r="C25" s="13">
        <v>1330</v>
      </c>
      <c r="D25" s="63">
        <v>3</v>
      </c>
      <c r="E25" s="64">
        <v>1</v>
      </c>
      <c r="F25" s="64">
        <v>2</v>
      </c>
      <c r="G25" s="5"/>
      <c r="H25" s="5">
        <v>5</v>
      </c>
      <c r="I25" s="5"/>
      <c r="J25" s="5"/>
      <c r="K25" s="5">
        <v>1</v>
      </c>
      <c r="L25" s="5"/>
      <c r="M25" s="119">
        <v>3</v>
      </c>
      <c r="N25" s="121">
        <f t="shared" si="0"/>
        <v>15</v>
      </c>
      <c r="O25" s="116"/>
      <c r="P25" s="125">
        <v>15</v>
      </c>
      <c r="Q25" s="6">
        <v>74</v>
      </c>
      <c r="R25" s="6"/>
      <c r="S25" s="24"/>
      <c r="U25" s="48">
        <v>642</v>
      </c>
    </row>
    <row r="26" spans="1:25" x14ac:dyDescent="0.55000000000000004">
      <c r="A26" s="11">
        <v>1331</v>
      </c>
      <c r="B26" s="3" t="s">
        <v>0</v>
      </c>
      <c r="C26" s="47">
        <v>1345</v>
      </c>
      <c r="D26" s="16">
        <v>9</v>
      </c>
      <c r="E26" s="5">
        <v>3</v>
      </c>
      <c r="F26" s="5">
        <v>1</v>
      </c>
      <c r="G26" s="5">
        <v>1</v>
      </c>
      <c r="H26" s="5">
        <v>1</v>
      </c>
      <c r="I26" s="5"/>
      <c r="J26" s="5"/>
      <c r="K26" s="5"/>
      <c r="L26" s="5"/>
      <c r="M26" s="118"/>
      <c r="N26" s="121">
        <f t="shared" si="0"/>
        <v>15</v>
      </c>
      <c r="O26" s="116"/>
      <c r="P26" s="125">
        <v>15</v>
      </c>
      <c r="Q26" s="6">
        <v>27</v>
      </c>
      <c r="R26" s="6"/>
      <c r="S26" s="24"/>
      <c r="U26" s="48">
        <v>810</v>
      </c>
    </row>
    <row r="27" spans="1:25" x14ac:dyDescent="0.55000000000000004">
      <c r="A27" s="9">
        <v>1346</v>
      </c>
      <c r="B27" s="1" t="s">
        <v>0</v>
      </c>
      <c r="C27" s="13">
        <v>1360</v>
      </c>
      <c r="D27" s="16">
        <v>5</v>
      </c>
      <c r="E27" s="5">
        <v>5</v>
      </c>
      <c r="F27" s="5">
        <v>1</v>
      </c>
      <c r="G27" s="5">
        <v>1</v>
      </c>
      <c r="H27" s="5">
        <v>1</v>
      </c>
      <c r="I27" s="5"/>
      <c r="J27" s="5"/>
      <c r="K27" s="5">
        <v>1</v>
      </c>
      <c r="L27" s="5"/>
      <c r="M27" s="118">
        <v>1</v>
      </c>
      <c r="N27" s="121">
        <f t="shared" si="0"/>
        <v>15</v>
      </c>
      <c r="O27" s="116"/>
      <c r="P27" s="125">
        <v>15</v>
      </c>
      <c r="Q27" s="6">
        <v>45</v>
      </c>
      <c r="R27" s="6"/>
      <c r="S27" s="24"/>
      <c r="U27" s="48">
        <v>900</v>
      </c>
    </row>
    <row r="28" spans="1:25" x14ac:dyDescent="0.55000000000000004">
      <c r="A28" s="11">
        <v>1361</v>
      </c>
      <c r="B28" s="3" t="s">
        <v>0</v>
      </c>
      <c r="C28" s="47">
        <v>1375</v>
      </c>
      <c r="D28" s="16">
        <v>5</v>
      </c>
      <c r="E28" s="5">
        <v>3</v>
      </c>
      <c r="F28" s="5">
        <v>2</v>
      </c>
      <c r="G28" s="5">
        <v>2</v>
      </c>
      <c r="H28" s="5"/>
      <c r="I28" s="5"/>
      <c r="J28" s="5">
        <v>1</v>
      </c>
      <c r="K28" s="5">
        <v>1</v>
      </c>
      <c r="L28" s="5"/>
      <c r="M28" s="118">
        <v>1</v>
      </c>
      <c r="N28" s="121">
        <f t="shared" si="0"/>
        <v>15</v>
      </c>
      <c r="O28" s="116"/>
      <c r="P28" s="125">
        <v>15</v>
      </c>
      <c r="Q28" s="6">
        <v>50</v>
      </c>
      <c r="R28" s="6"/>
      <c r="S28" s="24"/>
      <c r="U28" s="48">
        <v>855</v>
      </c>
    </row>
    <row r="29" spans="1:25" x14ac:dyDescent="0.55000000000000004">
      <c r="A29" s="9">
        <v>1376</v>
      </c>
      <c r="B29" s="1" t="s">
        <v>0</v>
      </c>
      <c r="C29" s="13">
        <v>1390</v>
      </c>
      <c r="D29" s="16">
        <v>3</v>
      </c>
      <c r="E29" s="5">
        <v>7</v>
      </c>
      <c r="F29" s="5">
        <v>1</v>
      </c>
      <c r="G29" s="5"/>
      <c r="H29" s="5"/>
      <c r="I29" s="5">
        <v>2</v>
      </c>
      <c r="J29" s="5"/>
      <c r="K29" s="5"/>
      <c r="L29" s="5"/>
      <c r="M29" s="118">
        <v>2</v>
      </c>
      <c r="N29" s="121">
        <f t="shared" si="0"/>
        <v>15</v>
      </c>
      <c r="O29" s="116"/>
      <c r="P29" s="125">
        <v>15</v>
      </c>
      <c r="Q29" s="6">
        <v>52</v>
      </c>
      <c r="R29" s="6"/>
      <c r="S29" s="24"/>
      <c r="U29" s="48">
        <v>991</v>
      </c>
    </row>
    <row r="30" spans="1:25" x14ac:dyDescent="0.55000000000000004">
      <c r="A30" s="11">
        <v>1391</v>
      </c>
      <c r="B30" s="3" t="s">
        <v>0</v>
      </c>
      <c r="C30" s="47">
        <v>1405</v>
      </c>
      <c r="D30" s="16">
        <v>4</v>
      </c>
      <c r="E30" s="5">
        <v>4</v>
      </c>
      <c r="F30" s="5">
        <v>3</v>
      </c>
      <c r="G30" s="5"/>
      <c r="H30" s="5">
        <v>1</v>
      </c>
      <c r="I30" s="5">
        <v>1</v>
      </c>
      <c r="J30" s="5"/>
      <c r="K30" s="5">
        <v>1</v>
      </c>
      <c r="L30" s="5"/>
      <c r="M30" s="118">
        <v>1</v>
      </c>
      <c r="N30" s="121">
        <f t="shared" si="0"/>
        <v>15</v>
      </c>
      <c r="O30" s="116"/>
      <c r="P30" s="125">
        <v>15</v>
      </c>
      <c r="Q30" s="6">
        <v>50</v>
      </c>
      <c r="R30" s="6"/>
      <c r="S30" s="24"/>
      <c r="U30" s="48">
        <v>940</v>
      </c>
    </row>
    <row r="31" spans="1:25" x14ac:dyDescent="0.55000000000000004">
      <c r="A31" s="9">
        <v>1406</v>
      </c>
      <c r="B31" s="1" t="s">
        <v>0</v>
      </c>
      <c r="C31" s="13">
        <v>1420</v>
      </c>
      <c r="D31" s="16">
        <v>1</v>
      </c>
      <c r="E31" s="5">
        <v>5</v>
      </c>
      <c r="F31" s="5">
        <v>1</v>
      </c>
      <c r="G31" s="5"/>
      <c r="H31" s="5">
        <v>1</v>
      </c>
      <c r="I31" s="5">
        <v>1</v>
      </c>
      <c r="J31" s="5"/>
      <c r="K31" s="5"/>
      <c r="L31" s="5">
        <v>1</v>
      </c>
      <c r="M31" s="118">
        <v>5</v>
      </c>
      <c r="N31" s="121">
        <f t="shared" si="0"/>
        <v>15</v>
      </c>
      <c r="O31" s="116"/>
      <c r="P31" s="125">
        <v>15</v>
      </c>
      <c r="Q31" s="6">
        <v>84</v>
      </c>
      <c r="R31" s="6"/>
      <c r="S31" s="24"/>
      <c r="U31" s="48">
        <v>1167</v>
      </c>
    </row>
    <row r="32" spans="1:25" x14ac:dyDescent="0.55000000000000004">
      <c r="A32" s="9">
        <v>1421</v>
      </c>
      <c r="B32" s="1" t="s">
        <v>0</v>
      </c>
      <c r="C32" s="49">
        <v>1435</v>
      </c>
      <c r="D32" s="16">
        <v>1</v>
      </c>
      <c r="E32" s="5">
        <v>4</v>
      </c>
      <c r="F32" s="5">
        <v>4</v>
      </c>
      <c r="G32" s="5">
        <v>1</v>
      </c>
      <c r="H32" s="5"/>
      <c r="I32" s="5">
        <v>1</v>
      </c>
      <c r="J32" s="5"/>
      <c r="K32" s="5"/>
      <c r="L32" s="5"/>
      <c r="M32" s="118">
        <v>4</v>
      </c>
      <c r="N32" s="121">
        <f t="shared" si="0"/>
        <v>15</v>
      </c>
      <c r="O32" s="116"/>
      <c r="P32" s="125">
        <v>15</v>
      </c>
      <c r="Q32" s="6">
        <v>71</v>
      </c>
      <c r="R32" s="6"/>
      <c r="S32" s="24"/>
      <c r="U32" s="48">
        <v>1074</v>
      </c>
    </row>
    <row r="33" spans="1:23" x14ac:dyDescent="0.55000000000000004">
      <c r="A33" s="9">
        <v>1436</v>
      </c>
      <c r="B33" s="1" t="s">
        <v>0</v>
      </c>
      <c r="C33" s="49">
        <v>1450</v>
      </c>
      <c r="D33" s="16">
        <v>6</v>
      </c>
      <c r="E33" s="5">
        <v>2</v>
      </c>
      <c r="F33" s="5">
        <v>2</v>
      </c>
      <c r="G33" s="5">
        <v>2</v>
      </c>
      <c r="H33" s="5">
        <v>2</v>
      </c>
      <c r="I33" s="5"/>
      <c r="J33" s="5"/>
      <c r="K33" s="5">
        <v>1</v>
      </c>
      <c r="L33" s="5"/>
      <c r="M33" s="118"/>
      <c r="N33" s="121">
        <f t="shared" si="0"/>
        <v>15</v>
      </c>
      <c r="O33" s="116"/>
      <c r="P33" s="125">
        <v>15</v>
      </c>
      <c r="Q33" s="6">
        <v>42</v>
      </c>
      <c r="R33" s="6"/>
      <c r="S33" s="24"/>
      <c r="U33" s="48">
        <v>1407</v>
      </c>
    </row>
    <row r="34" spans="1:23" x14ac:dyDescent="0.55000000000000004">
      <c r="A34" s="9">
        <v>1451</v>
      </c>
      <c r="B34" s="1" t="s">
        <v>0</v>
      </c>
      <c r="C34" s="49">
        <v>1465</v>
      </c>
      <c r="D34" s="16">
        <v>8</v>
      </c>
      <c r="E34" s="5">
        <v>3</v>
      </c>
      <c r="F34" s="5"/>
      <c r="G34" s="5">
        <v>1</v>
      </c>
      <c r="H34" s="5"/>
      <c r="I34" s="5"/>
      <c r="J34" s="5"/>
      <c r="K34" s="5"/>
      <c r="L34" s="5"/>
      <c r="M34" s="118">
        <v>3</v>
      </c>
      <c r="N34" s="121">
        <f t="shared" si="0"/>
        <v>15</v>
      </c>
      <c r="O34" s="116"/>
      <c r="P34" s="125">
        <v>15</v>
      </c>
      <c r="Q34" s="6">
        <v>48</v>
      </c>
      <c r="R34" s="6"/>
      <c r="S34" s="24"/>
      <c r="U34" s="48">
        <v>1365</v>
      </c>
    </row>
    <row r="35" spans="1:23" x14ac:dyDescent="0.55000000000000004">
      <c r="A35" s="9">
        <v>1466</v>
      </c>
      <c r="B35" s="1" t="s">
        <v>0</v>
      </c>
      <c r="C35" s="49">
        <v>1480</v>
      </c>
      <c r="D35" s="63">
        <v>5</v>
      </c>
      <c r="E35" s="64">
        <v>1</v>
      </c>
      <c r="F35" s="64">
        <v>1</v>
      </c>
      <c r="G35" s="64">
        <v>1</v>
      </c>
      <c r="H35" s="5"/>
      <c r="I35" s="5"/>
      <c r="J35" s="64">
        <v>1</v>
      </c>
      <c r="K35" s="5"/>
      <c r="L35" s="64">
        <v>1</v>
      </c>
      <c r="M35" s="119">
        <v>5</v>
      </c>
      <c r="N35" s="121">
        <f t="shared" si="0"/>
        <v>15</v>
      </c>
      <c r="O35" s="116"/>
      <c r="P35" s="125">
        <v>13</v>
      </c>
      <c r="Q35" s="6">
        <v>66</v>
      </c>
      <c r="R35" s="6">
        <v>2</v>
      </c>
      <c r="S35" s="24">
        <v>14</v>
      </c>
      <c r="U35" s="48">
        <v>1317</v>
      </c>
    </row>
    <row r="36" spans="1:23" x14ac:dyDescent="0.55000000000000004">
      <c r="A36" s="8">
        <v>1481</v>
      </c>
      <c r="B36" s="4" t="s">
        <v>0</v>
      </c>
      <c r="C36" s="50">
        <v>1495</v>
      </c>
      <c r="D36" s="16"/>
      <c r="E36" s="5">
        <v>4</v>
      </c>
      <c r="F36" s="5">
        <v>4</v>
      </c>
      <c r="G36" s="5">
        <v>3</v>
      </c>
      <c r="H36" s="5"/>
      <c r="I36" s="5"/>
      <c r="J36" s="5">
        <v>1</v>
      </c>
      <c r="K36" s="5">
        <v>2</v>
      </c>
      <c r="L36" s="5">
        <v>1</v>
      </c>
      <c r="M36" s="118"/>
      <c r="N36" s="121">
        <f t="shared" si="0"/>
        <v>15</v>
      </c>
      <c r="O36" s="116"/>
      <c r="P36" s="125">
        <v>15</v>
      </c>
      <c r="Q36" s="6">
        <v>64</v>
      </c>
      <c r="R36" s="6"/>
      <c r="S36" s="24"/>
      <c r="U36" s="48">
        <v>1234</v>
      </c>
    </row>
    <row r="37" spans="1:23" x14ac:dyDescent="0.55000000000000004">
      <c r="A37" s="11">
        <v>1496</v>
      </c>
      <c r="B37" s="3" t="s">
        <v>0</v>
      </c>
      <c r="C37" s="51">
        <v>1510</v>
      </c>
      <c r="D37" s="16">
        <v>3</v>
      </c>
      <c r="E37" s="5">
        <v>6</v>
      </c>
      <c r="F37" s="5">
        <v>2</v>
      </c>
      <c r="G37" s="5"/>
      <c r="H37" s="5">
        <v>3</v>
      </c>
      <c r="I37" s="5"/>
      <c r="J37" s="5">
        <v>1</v>
      </c>
      <c r="K37" s="5"/>
      <c r="L37" s="5"/>
      <c r="M37" s="118"/>
      <c r="N37" s="121">
        <f t="shared" si="0"/>
        <v>15</v>
      </c>
      <c r="O37" s="116"/>
      <c r="P37" s="125">
        <v>15</v>
      </c>
      <c r="Q37" s="6">
        <v>43</v>
      </c>
      <c r="R37" s="6"/>
      <c r="S37" s="24"/>
      <c r="U37" s="48">
        <v>1473</v>
      </c>
    </row>
    <row r="38" spans="1:23" x14ac:dyDescent="0.55000000000000004">
      <c r="A38" s="9">
        <v>1511</v>
      </c>
      <c r="B38" s="1" t="s">
        <v>0</v>
      </c>
      <c r="C38" s="13">
        <v>1525</v>
      </c>
      <c r="D38" s="16">
        <v>5</v>
      </c>
      <c r="E38" s="5">
        <v>3</v>
      </c>
      <c r="F38" s="5">
        <v>1</v>
      </c>
      <c r="G38" s="5">
        <v>1</v>
      </c>
      <c r="H38" s="5"/>
      <c r="I38" s="5"/>
      <c r="J38" s="5"/>
      <c r="K38" s="5"/>
      <c r="L38" s="5">
        <v>1</v>
      </c>
      <c r="M38" s="118">
        <v>4</v>
      </c>
      <c r="N38" s="121">
        <f t="shared" si="0"/>
        <v>15</v>
      </c>
      <c r="O38" s="116"/>
      <c r="P38" s="125">
        <v>15</v>
      </c>
      <c r="Q38" s="6">
        <v>67</v>
      </c>
      <c r="R38" s="6"/>
      <c r="S38" s="24"/>
      <c r="U38" s="48">
        <v>1439</v>
      </c>
    </row>
    <row r="39" spans="1:23" x14ac:dyDescent="0.55000000000000004">
      <c r="A39" s="11">
        <v>1526</v>
      </c>
      <c r="B39" s="1" t="s">
        <v>0</v>
      </c>
      <c r="C39" s="47">
        <v>1540</v>
      </c>
      <c r="D39" s="16">
        <v>1</v>
      </c>
      <c r="E39" s="5">
        <v>4</v>
      </c>
      <c r="F39" s="5">
        <v>2</v>
      </c>
      <c r="G39" s="5">
        <v>1</v>
      </c>
      <c r="H39" s="5">
        <v>1</v>
      </c>
      <c r="I39" s="5">
        <v>1</v>
      </c>
      <c r="J39" s="5">
        <v>1</v>
      </c>
      <c r="K39" s="5"/>
      <c r="L39" s="5"/>
      <c r="M39" s="118">
        <v>4</v>
      </c>
      <c r="N39" s="121">
        <f t="shared" si="0"/>
        <v>15</v>
      </c>
      <c r="O39" s="116"/>
      <c r="P39" s="125">
        <v>15</v>
      </c>
      <c r="Q39" s="6">
        <v>77</v>
      </c>
      <c r="R39" s="6"/>
      <c r="S39" s="24"/>
      <c r="U39" s="48">
        <v>1534</v>
      </c>
      <c r="W39">
        <v>1610</v>
      </c>
    </row>
    <row r="40" spans="1:23" x14ac:dyDescent="0.55000000000000004">
      <c r="A40" s="9">
        <v>1541</v>
      </c>
      <c r="B40" s="1" t="s">
        <v>0</v>
      </c>
      <c r="C40" s="13">
        <v>1555</v>
      </c>
      <c r="D40" s="16">
        <v>2</v>
      </c>
      <c r="E40" s="5">
        <v>5</v>
      </c>
      <c r="F40" s="5">
        <v>1</v>
      </c>
      <c r="G40" s="5">
        <v>2</v>
      </c>
      <c r="H40" s="5">
        <v>2</v>
      </c>
      <c r="I40" s="5"/>
      <c r="J40" s="5">
        <v>2</v>
      </c>
      <c r="K40" s="5"/>
      <c r="L40" s="5"/>
      <c r="M40" s="118">
        <v>1</v>
      </c>
      <c r="N40" s="121">
        <f t="shared" si="0"/>
        <v>15</v>
      </c>
      <c r="O40" s="116"/>
      <c r="P40" s="125">
        <v>15</v>
      </c>
      <c r="Q40" s="6">
        <v>57</v>
      </c>
      <c r="R40" s="6"/>
      <c r="S40" s="24"/>
      <c r="U40" s="48">
        <v>1613</v>
      </c>
      <c r="W40">
        <v>1669</v>
      </c>
    </row>
    <row r="41" spans="1:23" x14ac:dyDescent="0.55000000000000004">
      <c r="A41" s="9">
        <v>1556</v>
      </c>
      <c r="B41" s="1" t="s">
        <v>0</v>
      </c>
      <c r="C41" s="49">
        <v>1570</v>
      </c>
      <c r="D41" s="16">
        <v>4</v>
      </c>
      <c r="E41" s="5">
        <v>3</v>
      </c>
      <c r="F41" s="5">
        <v>1</v>
      </c>
      <c r="G41" s="5"/>
      <c r="H41" s="5">
        <v>1</v>
      </c>
      <c r="I41" s="5">
        <v>1</v>
      </c>
      <c r="J41" s="5"/>
      <c r="K41" s="5">
        <v>2</v>
      </c>
      <c r="L41" s="5"/>
      <c r="M41" s="118">
        <v>3</v>
      </c>
      <c r="N41" s="121">
        <f t="shared" si="0"/>
        <v>15</v>
      </c>
      <c r="O41" s="116"/>
      <c r="P41" s="125">
        <v>15</v>
      </c>
      <c r="Q41" s="6">
        <v>70</v>
      </c>
      <c r="R41" s="6"/>
      <c r="S41" s="24"/>
      <c r="U41" s="48">
        <v>1670</v>
      </c>
      <c r="W41">
        <v>1739</v>
      </c>
    </row>
    <row r="42" spans="1:23" x14ac:dyDescent="0.55000000000000004">
      <c r="A42" s="9">
        <v>1571</v>
      </c>
      <c r="B42" s="1" t="s">
        <v>0</v>
      </c>
      <c r="C42" s="49">
        <v>1585</v>
      </c>
      <c r="D42" s="16">
        <v>5</v>
      </c>
      <c r="E42" s="5">
        <v>7</v>
      </c>
      <c r="F42" s="5"/>
      <c r="G42" s="5"/>
      <c r="H42" s="5">
        <v>1</v>
      </c>
      <c r="I42" s="5"/>
      <c r="J42" s="5">
        <v>2</v>
      </c>
      <c r="K42" s="5"/>
      <c r="L42" s="5"/>
      <c r="M42" s="118"/>
      <c r="N42" s="121">
        <f t="shared" si="0"/>
        <v>15</v>
      </c>
      <c r="O42" s="116"/>
      <c r="P42" s="125">
        <v>15</v>
      </c>
      <c r="Q42" s="6">
        <v>38</v>
      </c>
      <c r="R42" s="6"/>
      <c r="S42" s="24"/>
      <c r="U42" s="48">
        <v>1740</v>
      </c>
      <c r="W42">
        <v>1777</v>
      </c>
    </row>
    <row r="43" spans="1:23" x14ac:dyDescent="0.55000000000000004">
      <c r="A43" s="9">
        <v>1586</v>
      </c>
      <c r="B43" s="4" t="s">
        <v>0</v>
      </c>
      <c r="C43" s="49">
        <v>1600</v>
      </c>
      <c r="D43" s="16">
        <v>2</v>
      </c>
      <c r="E43" s="5">
        <v>3</v>
      </c>
      <c r="F43" s="5">
        <v>1</v>
      </c>
      <c r="G43" s="5">
        <v>5</v>
      </c>
      <c r="H43" s="5"/>
      <c r="I43" s="5">
        <v>1</v>
      </c>
      <c r="J43" s="5">
        <v>1</v>
      </c>
      <c r="K43" s="5">
        <v>1</v>
      </c>
      <c r="L43" s="5"/>
      <c r="M43" s="118">
        <v>1</v>
      </c>
      <c r="N43" s="121">
        <f t="shared" si="0"/>
        <v>15</v>
      </c>
      <c r="O43" s="116"/>
      <c r="P43" s="125">
        <v>15</v>
      </c>
      <c r="Q43" s="6">
        <v>62</v>
      </c>
      <c r="R43" s="6"/>
      <c r="S43" s="24"/>
      <c r="U43" s="48">
        <v>1778</v>
      </c>
      <c r="W43">
        <v>1839</v>
      </c>
    </row>
    <row r="44" spans="1:23" x14ac:dyDescent="0.55000000000000004">
      <c r="A44" s="9">
        <v>1601</v>
      </c>
      <c r="B44" s="1" t="s">
        <v>0</v>
      </c>
      <c r="C44" s="49">
        <v>1615</v>
      </c>
      <c r="D44" s="16">
        <v>3</v>
      </c>
      <c r="E44" s="5">
        <v>2</v>
      </c>
      <c r="F44" s="5">
        <v>4</v>
      </c>
      <c r="G44" s="5">
        <v>1</v>
      </c>
      <c r="H44" s="5"/>
      <c r="I44" s="5"/>
      <c r="J44" s="5"/>
      <c r="K44" s="5">
        <v>1</v>
      </c>
      <c r="L44" s="5"/>
      <c r="M44" s="118">
        <v>4</v>
      </c>
      <c r="N44" s="121">
        <f t="shared" si="0"/>
        <v>15</v>
      </c>
      <c r="O44" s="116"/>
      <c r="P44" s="125">
        <v>15</v>
      </c>
      <c r="Q44" s="6">
        <v>71</v>
      </c>
      <c r="R44" s="6"/>
      <c r="S44" s="24"/>
      <c r="U44" s="48">
        <v>1840</v>
      </c>
      <c r="W44">
        <v>1910</v>
      </c>
    </row>
    <row r="45" spans="1:23" x14ac:dyDescent="0.55000000000000004">
      <c r="A45" s="9">
        <v>1616</v>
      </c>
      <c r="B45" s="4" t="s">
        <v>0</v>
      </c>
      <c r="C45" s="49">
        <v>1630</v>
      </c>
      <c r="D45" s="16">
        <v>2</v>
      </c>
      <c r="E45" s="5">
        <v>4</v>
      </c>
      <c r="F45" s="5">
        <v>1</v>
      </c>
      <c r="G45" s="5"/>
      <c r="H45" s="5">
        <v>1</v>
      </c>
      <c r="I45" s="5">
        <v>1</v>
      </c>
      <c r="J45" s="5"/>
      <c r="K45" s="5">
        <v>1</v>
      </c>
      <c r="L45" s="5">
        <v>1</v>
      </c>
      <c r="M45" s="118">
        <v>4</v>
      </c>
      <c r="N45" s="121">
        <f t="shared" si="0"/>
        <v>15</v>
      </c>
      <c r="O45" s="116"/>
      <c r="P45" s="125">
        <v>15</v>
      </c>
      <c r="Q45" s="6">
        <v>81</v>
      </c>
      <c r="R45" s="6"/>
      <c r="S45" s="24"/>
      <c r="U45" s="48">
        <v>1911</v>
      </c>
      <c r="W45">
        <v>1991</v>
      </c>
    </row>
    <row r="46" spans="1:23" x14ac:dyDescent="0.55000000000000004">
      <c r="A46" s="9">
        <v>1631</v>
      </c>
      <c r="B46" s="1" t="s">
        <v>0</v>
      </c>
      <c r="C46" s="49">
        <v>1645</v>
      </c>
      <c r="D46" s="16">
        <v>4</v>
      </c>
      <c r="E46" s="5">
        <v>2</v>
      </c>
      <c r="F46" s="5">
        <v>2</v>
      </c>
      <c r="G46" s="5">
        <v>3</v>
      </c>
      <c r="H46" s="5"/>
      <c r="I46" s="5">
        <v>2</v>
      </c>
      <c r="J46" s="5"/>
      <c r="K46" s="5"/>
      <c r="L46" s="5"/>
      <c r="M46" s="118">
        <v>2</v>
      </c>
      <c r="N46" s="121">
        <f t="shared" si="0"/>
        <v>15</v>
      </c>
      <c r="O46" s="116"/>
      <c r="P46" s="125">
        <v>14</v>
      </c>
      <c r="Q46" s="6">
        <v>57</v>
      </c>
      <c r="R46" s="6">
        <v>1</v>
      </c>
      <c r="S46" s="24">
        <v>1</v>
      </c>
      <c r="U46" s="48">
        <v>1992</v>
      </c>
      <c r="W46">
        <v>2049</v>
      </c>
    </row>
    <row r="47" spans="1:23" x14ac:dyDescent="0.55000000000000004">
      <c r="A47" s="9">
        <v>1646</v>
      </c>
      <c r="B47" s="4" t="s">
        <v>0</v>
      </c>
      <c r="C47" s="49">
        <v>1660</v>
      </c>
      <c r="D47" s="16">
        <v>2</v>
      </c>
      <c r="E47" s="5">
        <v>1</v>
      </c>
      <c r="F47" s="5">
        <v>1</v>
      </c>
      <c r="G47" s="5">
        <v>2</v>
      </c>
      <c r="H47" s="5">
        <v>2</v>
      </c>
      <c r="I47" s="5"/>
      <c r="J47" s="5"/>
      <c r="K47" s="5">
        <v>4</v>
      </c>
      <c r="L47" s="5"/>
      <c r="M47" s="118">
        <v>3</v>
      </c>
      <c r="N47" s="121">
        <f t="shared" si="0"/>
        <v>15</v>
      </c>
      <c r="O47" s="116"/>
      <c r="P47" s="125"/>
      <c r="Q47" s="6"/>
      <c r="R47" s="6">
        <v>15</v>
      </c>
      <c r="S47" s="24">
        <v>87</v>
      </c>
      <c r="T47" t="s">
        <v>31</v>
      </c>
      <c r="U47" s="48">
        <v>2050</v>
      </c>
      <c r="W47" s="48">
        <v>2138</v>
      </c>
    </row>
    <row r="48" spans="1:23" x14ac:dyDescent="0.55000000000000004">
      <c r="A48" s="9">
        <v>1661</v>
      </c>
      <c r="B48" s="1" t="s">
        <v>0</v>
      </c>
      <c r="C48" s="49">
        <v>1675</v>
      </c>
      <c r="D48" s="16">
        <v>1</v>
      </c>
      <c r="E48" s="5">
        <v>3</v>
      </c>
      <c r="F48" s="5">
        <v>3</v>
      </c>
      <c r="G48" s="5">
        <v>1</v>
      </c>
      <c r="H48" s="5"/>
      <c r="I48" s="5"/>
      <c r="J48" s="5">
        <v>1</v>
      </c>
      <c r="K48" s="5"/>
      <c r="L48" s="5"/>
      <c r="M48" s="118">
        <v>6</v>
      </c>
      <c r="N48" s="121">
        <f t="shared" si="0"/>
        <v>15</v>
      </c>
      <c r="O48" s="116"/>
      <c r="P48" s="125">
        <v>15</v>
      </c>
      <c r="Q48" s="6">
        <v>87</v>
      </c>
      <c r="R48" s="6"/>
      <c r="S48" s="24"/>
      <c r="T48" t="s">
        <v>32</v>
      </c>
      <c r="U48" s="48">
        <v>2139</v>
      </c>
      <c r="W48">
        <v>2224</v>
      </c>
    </row>
    <row r="49" spans="1:23" x14ac:dyDescent="0.55000000000000004">
      <c r="A49" s="9">
        <v>1676</v>
      </c>
      <c r="B49" s="4" t="s">
        <v>0</v>
      </c>
      <c r="C49" s="49">
        <v>1690</v>
      </c>
      <c r="D49" s="16">
        <v>1</v>
      </c>
      <c r="E49" s="5">
        <v>3</v>
      </c>
      <c r="F49" s="5"/>
      <c r="G49" s="5">
        <v>2</v>
      </c>
      <c r="H49" s="5">
        <v>3</v>
      </c>
      <c r="I49" s="5">
        <v>2</v>
      </c>
      <c r="J49" s="5">
        <v>1</v>
      </c>
      <c r="K49" s="5">
        <v>1</v>
      </c>
      <c r="L49" s="5">
        <v>1</v>
      </c>
      <c r="M49" s="118">
        <v>1</v>
      </c>
      <c r="N49" s="121">
        <f t="shared" si="0"/>
        <v>15</v>
      </c>
      <c r="O49" s="116"/>
      <c r="P49" s="125">
        <v>15</v>
      </c>
      <c r="Q49" s="6">
        <v>76</v>
      </c>
      <c r="R49" s="6"/>
      <c r="S49" s="24"/>
      <c r="U49" s="48">
        <v>2225</v>
      </c>
      <c r="W49">
        <v>2300</v>
      </c>
    </row>
    <row r="50" spans="1:23" x14ac:dyDescent="0.55000000000000004">
      <c r="A50" s="9">
        <v>1691</v>
      </c>
      <c r="B50" s="4" t="s">
        <v>0</v>
      </c>
      <c r="C50" s="49">
        <v>1705</v>
      </c>
      <c r="D50" s="16">
        <v>1</v>
      </c>
      <c r="E50" s="5">
        <v>1</v>
      </c>
      <c r="F50" s="5">
        <v>1</v>
      </c>
      <c r="G50" s="5"/>
      <c r="H50" s="5"/>
      <c r="I50" s="5"/>
      <c r="J50" s="5"/>
      <c r="K50" s="5">
        <v>11</v>
      </c>
      <c r="L50" s="5">
        <v>1</v>
      </c>
      <c r="M50" s="118"/>
      <c r="N50" s="121">
        <f t="shared" si="0"/>
        <v>15</v>
      </c>
      <c r="O50" s="116"/>
      <c r="P50" s="125">
        <v>12</v>
      </c>
      <c r="Q50" s="6">
        <v>91</v>
      </c>
      <c r="R50" s="6">
        <v>3</v>
      </c>
      <c r="S50" s="24">
        <v>12</v>
      </c>
      <c r="U50" s="48">
        <v>2301</v>
      </c>
      <c r="W50" s="48">
        <v>2403</v>
      </c>
    </row>
    <row r="51" spans="1:23" x14ac:dyDescent="0.55000000000000004">
      <c r="A51" s="9">
        <v>1706</v>
      </c>
      <c r="B51" s="4" t="s">
        <v>0</v>
      </c>
      <c r="C51" s="49">
        <v>1720</v>
      </c>
      <c r="D51" s="16"/>
      <c r="E51" s="5"/>
      <c r="F51" s="5"/>
      <c r="G51" s="5"/>
      <c r="H51" s="5">
        <v>4</v>
      </c>
      <c r="I51" s="5">
        <v>6</v>
      </c>
      <c r="J51" s="5">
        <v>2</v>
      </c>
      <c r="K51" s="5">
        <v>3</v>
      </c>
      <c r="L51" s="5"/>
      <c r="M51" s="118"/>
      <c r="N51" s="121">
        <f t="shared" si="0"/>
        <v>15</v>
      </c>
      <c r="O51" s="116"/>
      <c r="P51" s="125">
        <v>15</v>
      </c>
      <c r="Q51" s="6">
        <v>94</v>
      </c>
      <c r="R51" s="6"/>
      <c r="S51" s="24"/>
      <c r="U51" s="48">
        <v>2404</v>
      </c>
      <c r="W51">
        <v>2497</v>
      </c>
    </row>
    <row r="52" spans="1:23" x14ac:dyDescent="0.55000000000000004">
      <c r="A52" s="9">
        <v>1721</v>
      </c>
      <c r="B52" s="4" t="s">
        <v>0</v>
      </c>
      <c r="C52" s="49">
        <v>1735</v>
      </c>
      <c r="D52" s="16"/>
      <c r="E52" s="5"/>
      <c r="F52" s="5"/>
      <c r="G52" s="5"/>
      <c r="H52" s="5"/>
      <c r="I52" s="5">
        <v>3</v>
      </c>
      <c r="J52" s="5">
        <v>11</v>
      </c>
      <c r="K52" s="5">
        <v>1</v>
      </c>
      <c r="L52" s="5"/>
      <c r="M52" s="118"/>
      <c r="N52" s="121">
        <f t="shared" si="0"/>
        <v>15</v>
      </c>
      <c r="O52" s="116"/>
      <c r="P52" s="125">
        <v>15</v>
      </c>
      <c r="Q52" s="6">
        <v>103</v>
      </c>
      <c r="R52" s="6"/>
      <c r="S52" s="24"/>
      <c r="U52" s="48">
        <v>2498</v>
      </c>
      <c r="W52">
        <v>2600</v>
      </c>
    </row>
    <row r="53" spans="1:23" x14ac:dyDescent="0.55000000000000004">
      <c r="A53" s="9">
        <v>1736</v>
      </c>
      <c r="B53" s="4" t="s">
        <v>0</v>
      </c>
      <c r="C53" s="49">
        <v>1750</v>
      </c>
      <c r="D53" s="16"/>
      <c r="E53" s="5"/>
      <c r="F53" s="5"/>
      <c r="G53" s="5"/>
      <c r="H53" s="5"/>
      <c r="I53" s="5"/>
      <c r="J53" s="5">
        <v>15</v>
      </c>
      <c r="K53" s="5"/>
      <c r="L53" s="5"/>
      <c r="M53" s="118"/>
      <c r="N53" s="121">
        <f t="shared" si="0"/>
        <v>15</v>
      </c>
      <c r="O53" s="116"/>
      <c r="P53" s="125">
        <v>15</v>
      </c>
      <c r="Q53" s="6">
        <v>105</v>
      </c>
      <c r="R53" s="6"/>
      <c r="S53" s="24"/>
      <c r="U53" s="48">
        <v>2601</v>
      </c>
      <c r="W53">
        <v>2705</v>
      </c>
    </row>
    <row r="54" spans="1:23" x14ac:dyDescent="0.55000000000000004">
      <c r="A54" s="9">
        <v>1751</v>
      </c>
      <c r="B54" s="4" t="s">
        <v>0</v>
      </c>
      <c r="C54" s="49">
        <v>1765</v>
      </c>
      <c r="D54" s="16">
        <v>5</v>
      </c>
      <c r="E54" s="5">
        <v>2</v>
      </c>
      <c r="F54" s="5">
        <v>1</v>
      </c>
      <c r="G54" s="5"/>
      <c r="H54" s="5">
        <v>2</v>
      </c>
      <c r="I54" s="5"/>
      <c r="J54" s="5">
        <v>3</v>
      </c>
      <c r="K54" s="5">
        <v>1</v>
      </c>
      <c r="L54" s="5">
        <v>1</v>
      </c>
      <c r="M54" s="118"/>
      <c r="N54" s="121">
        <f t="shared" si="0"/>
        <v>15</v>
      </c>
      <c r="O54" s="116"/>
      <c r="P54" s="125">
        <v>15</v>
      </c>
      <c r="Q54" s="6">
        <v>60</v>
      </c>
      <c r="R54" s="6"/>
      <c r="S54" s="24"/>
      <c r="U54" s="48">
        <v>2726</v>
      </c>
    </row>
    <row r="55" spans="1:23" x14ac:dyDescent="0.55000000000000004">
      <c r="A55" s="9">
        <v>1766</v>
      </c>
      <c r="B55" s="4" t="s">
        <v>0</v>
      </c>
      <c r="C55" s="49">
        <v>1780</v>
      </c>
      <c r="D55" s="16">
        <v>4</v>
      </c>
      <c r="E55" s="5">
        <v>3</v>
      </c>
      <c r="F55" s="5">
        <v>1</v>
      </c>
      <c r="G55" s="5"/>
      <c r="H55" s="5">
        <v>1</v>
      </c>
      <c r="I55" s="5">
        <v>1</v>
      </c>
      <c r="J55" s="5"/>
      <c r="K55" s="5">
        <v>1</v>
      </c>
      <c r="L55" s="5">
        <v>1</v>
      </c>
      <c r="M55" s="118">
        <v>1</v>
      </c>
      <c r="N55" s="121">
        <f t="shared" si="0"/>
        <v>13</v>
      </c>
      <c r="O55" s="116"/>
      <c r="P55" s="125">
        <v>13</v>
      </c>
      <c r="Q55" s="6">
        <v>51</v>
      </c>
      <c r="R55" s="6"/>
      <c r="S55" s="24"/>
      <c r="U55" s="48">
        <v>2765</v>
      </c>
      <c r="W55">
        <v>2815</v>
      </c>
    </row>
    <row r="56" spans="1:23" x14ac:dyDescent="0.55000000000000004">
      <c r="A56" s="9">
        <v>1781</v>
      </c>
      <c r="B56" s="4" t="s">
        <v>0</v>
      </c>
      <c r="C56" s="49">
        <v>1795</v>
      </c>
      <c r="D56" s="16">
        <v>7</v>
      </c>
      <c r="E56" s="5"/>
      <c r="F56" s="5"/>
      <c r="G56" s="5">
        <v>1</v>
      </c>
      <c r="H56" s="5"/>
      <c r="I56" s="5">
        <v>1</v>
      </c>
      <c r="J56" s="5">
        <v>1</v>
      </c>
      <c r="K56" s="5"/>
      <c r="L56" s="5">
        <v>2</v>
      </c>
      <c r="M56" s="118">
        <v>3</v>
      </c>
      <c r="N56" s="121">
        <f t="shared" si="0"/>
        <v>15</v>
      </c>
      <c r="O56" s="116"/>
      <c r="P56" s="125">
        <v>15</v>
      </c>
      <c r="Q56" s="6">
        <v>72</v>
      </c>
      <c r="R56" s="6"/>
      <c r="S56" s="24"/>
      <c r="U56" s="48">
        <v>2816</v>
      </c>
      <c r="W56">
        <v>2887</v>
      </c>
    </row>
    <row r="57" spans="1:23" x14ac:dyDescent="0.55000000000000004">
      <c r="A57" s="9">
        <v>1796</v>
      </c>
      <c r="B57" s="4" t="s">
        <v>0</v>
      </c>
      <c r="C57" s="49">
        <v>1810</v>
      </c>
      <c r="D57" s="16">
        <v>3</v>
      </c>
      <c r="E57" s="5">
        <v>4</v>
      </c>
      <c r="F57" s="5">
        <v>1</v>
      </c>
      <c r="G57" s="5">
        <v>1</v>
      </c>
      <c r="H57" s="5"/>
      <c r="I57" s="5"/>
      <c r="J57" s="5">
        <v>3</v>
      </c>
      <c r="K57" s="5"/>
      <c r="L57" s="5"/>
      <c r="M57" s="118">
        <v>3</v>
      </c>
      <c r="N57" s="121">
        <f t="shared" si="0"/>
        <v>15</v>
      </c>
      <c r="O57" s="116"/>
      <c r="P57" s="125">
        <v>8</v>
      </c>
      <c r="Q57" s="6">
        <v>21</v>
      </c>
      <c r="R57" s="6">
        <v>7</v>
      </c>
      <c r="S57" s="24">
        <v>48</v>
      </c>
      <c r="U57" s="48">
        <v>2888</v>
      </c>
    </row>
    <row r="58" spans="1:23" x14ac:dyDescent="0.55000000000000004">
      <c r="A58" s="9">
        <v>1811</v>
      </c>
      <c r="B58" s="4" t="s">
        <v>0</v>
      </c>
      <c r="C58" s="49">
        <v>1825</v>
      </c>
      <c r="D58" s="16"/>
      <c r="E58" s="5"/>
      <c r="F58" s="5"/>
      <c r="G58" s="5"/>
      <c r="H58" s="5"/>
      <c r="I58" s="5"/>
      <c r="J58" s="5">
        <v>14</v>
      </c>
      <c r="K58" s="5">
        <v>1</v>
      </c>
      <c r="L58" s="5"/>
      <c r="M58" s="118"/>
      <c r="N58" s="121">
        <f t="shared" si="0"/>
        <v>15</v>
      </c>
      <c r="O58" s="116"/>
      <c r="P58" s="125"/>
      <c r="Q58" s="6"/>
      <c r="R58" s="6">
        <v>15</v>
      </c>
      <c r="S58" s="24">
        <v>106</v>
      </c>
      <c r="U58" s="48">
        <v>53</v>
      </c>
      <c r="W58" s="48">
        <v>158</v>
      </c>
    </row>
    <row r="59" spans="1:23" x14ac:dyDescent="0.55000000000000004">
      <c r="A59" s="9">
        <v>1826</v>
      </c>
      <c r="B59" s="4" t="s">
        <v>0</v>
      </c>
      <c r="C59" s="49">
        <v>1840</v>
      </c>
      <c r="D59" s="16"/>
      <c r="E59" s="5"/>
      <c r="F59" s="5"/>
      <c r="G59" s="5"/>
      <c r="H59" s="5"/>
      <c r="I59" s="5"/>
      <c r="J59" s="5">
        <v>15</v>
      </c>
      <c r="K59" s="5"/>
      <c r="L59" s="5"/>
      <c r="M59" s="118"/>
      <c r="N59" s="121">
        <f t="shared" si="0"/>
        <v>15</v>
      </c>
      <c r="O59" s="116"/>
      <c r="P59" s="125"/>
      <c r="Q59" s="6"/>
      <c r="R59" s="6">
        <v>15</v>
      </c>
      <c r="S59" s="24">
        <v>105</v>
      </c>
      <c r="U59" s="48">
        <v>160</v>
      </c>
      <c r="W59" s="48">
        <v>264</v>
      </c>
    </row>
    <row r="60" spans="1:23" x14ac:dyDescent="0.55000000000000004">
      <c r="A60" s="9">
        <v>1841</v>
      </c>
      <c r="B60" s="4" t="s">
        <v>0</v>
      </c>
      <c r="C60" s="49">
        <v>1855</v>
      </c>
      <c r="D60" s="16"/>
      <c r="E60" s="5"/>
      <c r="F60" s="5"/>
      <c r="G60" s="5"/>
      <c r="H60" s="5"/>
      <c r="I60" s="5">
        <v>1</v>
      </c>
      <c r="J60" s="5">
        <v>12</v>
      </c>
      <c r="K60" s="5">
        <v>2</v>
      </c>
      <c r="L60" s="5"/>
      <c r="M60" s="118"/>
      <c r="N60" s="121">
        <f t="shared" si="0"/>
        <v>15</v>
      </c>
      <c r="O60" s="116"/>
      <c r="P60" s="125">
        <v>1</v>
      </c>
      <c r="Q60" s="6">
        <v>7</v>
      </c>
      <c r="R60" s="6">
        <v>14</v>
      </c>
      <c r="S60" s="24">
        <v>99</v>
      </c>
      <c r="U60" s="48">
        <v>265</v>
      </c>
      <c r="W60">
        <v>370</v>
      </c>
    </row>
    <row r="61" spans="1:23" x14ac:dyDescent="0.55000000000000004">
      <c r="A61" s="9">
        <v>1856</v>
      </c>
      <c r="B61" s="4" t="s">
        <v>0</v>
      </c>
      <c r="C61" s="49">
        <v>1870</v>
      </c>
      <c r="D61" s="16"/>
      <c r="E61" s="5"/>
      <c r="F61" s="5"/>
      <c r="G61" s="5"/>
      <c r="H61" s="5"/>
      <c r="I61" s="5"/>
      <c r="J61" s="5">
        <v>13</v>
      </c>
      <c r="K61" s="5">
        <v>2</v>
      </c>
      <c r="L61" s="5"/>
      <c r="M61" s="118"/>
      <c r="N61" s="121">
        <f t="shared" si="0"/>
        <v>15</v>
      </c>
      <c r="O61" s="116"/>
      <c r="P61" s="125"/>
      <c r="Q61" s="6"/>
      <c r="R61" s="6">
        <v>15</v>
      </c>
      <c r="S61" s="24">
        <v>107</v>
      </c>
      <c r="U61" s="48">
        <v>371</v>
      </c>
      <c r="W61">
        <v>477</v>
      </c>
    </row>
    <row r="62" spans="1:23" x14ac:dyDescent="0.55000000000000004">
      <c r="A62" s="9">
        <v>1871</v>
      </c>
      <c r="B62" s="4" t="s">
        <v>0</v>
      </c>
      <c r="C62" s="49">
        <v>1885</v>
      </c>
      <c r="D62" s="16"/>
      <c r="E62" s="5"/>
      <c r="F62" s="5"/>
      <c r="G62" s="5">
        <v>1</v>
      </c>
      <c r="H62" s="5"/>
      <c r="I62" s="5"/>
      <c r="J62" s="5">
        <v>12</v>
      </c>
      <c r="K62" s="5">
        <v>2</v>
      </c>
      <c r="L62" s="5"/>
      <c r="M62" s="118"/>
      <c r="N62" s="121">
        <f t="shared" si="0"/>
        <v>15</v>
      </c>
      <c r="O62" s="116"/>
      <c r="P62" s="125"/>
      <c r="Q62" s="6"/>
      <c r="R62" s="6">
        <v>15</v>
      </c>
      <c r="S62" s="24">
        <v>104</v>
      </c>
      <c r="U62" s="48">
        <v>478</v>
      </c>
      <c r="W62">
        <v>581</v>
      </c>
    </row>
    <row r="63" spans="1:23" x14ac:dyDescent="0.55000000000000004">
      <c r="A63" s="9">
        <v>1886</v>
      </c>
      <c r="B63" s="4" t="s">
        <v>0</v>
      </c>
      <c r="C63" s="49">
        <v>1900</v>
      </c>
      <c r="D63" s="16"/>
      <c r="E63" s="5"/>
      <c r="F63" s="5"/>
      <c r="G63" s="5"/>
      <c r="H63" s="5"/>
      <c r="I63" s="5"/>
      <c r="J63" s="5">
        <v>12</v>
      </c>
      <c r="K63" s="5">
        <v>3</v>
      </c>
      <c r="L63" s="5"/>
      <c r="M63" s="118"/>
      <c r="N63" s="121">
        <f t="shared" si="0"/>
        <v>15</v>
      </c>
      <c r="O63" s="116"/>
      <c r="P63" s="125"/>
      <c r="Q63" s="6"/>
      <c r="R63" s="6">
        <v>15</v>
      </c>
      <c r="S63" s="24">
        <v>108</v>
      </c>
      <c r="U63" s="48">
        <v>582</v>
      </c>
      <c r="W63">
        <v>689</v>
      </c>
    </row>
    <row r="64" spans="1:23" x14ac:dyDescent="0.55000000000000004">
      <c r="A64" s="9">
        <v>1901</v>
      </c>
      <c r="B64" s="4" t="s">
        <v>0</v>
      </c>
      <c r="C64" s="49">
        <v>1915</v>
      </c>
      <c r="D64" s="16"/>
      <c r="E64" s="5"/>
      <c r="F64" s="5"/>
      <c r="G64" s="5"/>
      <c r="H64" s="5"/>
      <c r="I64" s="5">
        <v>1</v>
      </c>
      <c r="J64" s="5">
        <v>12</v>
      </c>
      <c r="K64" s="5">
        <v>1</v>
      </c>
      <c r="L64" s="5">
        <v>1</v>
      </c>
      <c r="M64" s="118"/>
      <c r="N64" s="121">
        <f t="shared" si="0"/>
        <v>15</v>
      </c>
      <c r="O64" s="116"/>
      <c r="P64" s="125"/>
      <c r="Q64" s="6"/>
      <c r="R64" s="6">
        <v>15</v>
      </c>
      <c r="S64" s="24">
        <v>107</v>
      </c>
      <c r="U64" s="48">
        <v>690</v>
      </c>
      <c r="W64">
        <v>796</v>
      </c>
    </row>
    <row r="65" spans="1:23" x14ac:dyDescent="0.55000000000000004">
      <c r="A65" s="9">
        <v>1916</v>
      </c>
      <c r="B65" s="4" t="s">
        <v>0</v>
      </c>
      <c r="C65" s="49">
        <v>1930</v>
      </c>
      <c r="D65" s="16"/>
      <c r="E65" s="5"/>
      <c r="F65" s="5"/>
      <c r="G65" s="5"/>
      <c r="H65" s="5"/>
      <c r="I65" s="5"/>
      <c r="J65" s="5">
        <v>15</v>
      </c>
      <c r="K65" s="5"/>
      <c r="L65" s="5"/>
      <c r="M65" s="118"/>
      <c r="N65" s="121">
        <f t="shared" si="0"/>
        <v>15</v>
      </c>
      <c r="O65" s="116"/>
      <c r="P65" s="125"/>
      <c r="Q65" s="6"/>
      <c r="R65" s="6">
        <v>15</v>
      </c>
      <c r="S65" s="24">
        <v>105</v>
      </c>
      <c r="U65" s="48">
        <v>797</v>
      </c>
      <c r="W65">
        <v>901</v>
      </c>
    </row>
    <row r="66" spans="1:23" x14ac:dyDescent="0.55000000000000004">
      <c r="A66" s="9">
        <v>1931</v>
      </c>
      <c r="B66" s="4" t="s">
        <v>0</v>
      </c>
      <c r="C66" s="49">
        <v>1945</v>
      </c>
      <c r="D66" s="16"/>
      <c r="E66" s="5"/>
      <c r="F66" s="5"/>
      <c r="G66" s="5"/>
      <c r="H66" s="5"/>
      <c r="I66" s="5"/>
      <c r="J66" s="5">
        <v>12</v>
      </c>
      <c r="K66" s="5">
        <v>3</v>
      </c>
      <c r="L66" s="5"/>
      <c r="M66" s="118"/>
      <c r="N66" s="121">
        <f t="shared" si="0"/>
        <v>15</v>
      </c>
      <c r="O66" s="116"/>
      <c r="P66" s="125"/>
      <c r="Q66" s="6"/>
      <c r="R66" s="6">
        <v>15</v>
      </c>
      <c r="S66" s="24">
        <v>108</v>
      </c>
      <c r="U66" s="48">
        <v>902</v>
      </c>
      <c r="W66">
        <v>1009</v>
      </c>
    </row>
    <row r="67" spans="1:23" x14ac:dyDescent="0.55000000000000004">
      <c r="A67" s="9">
        <v>1946</v>
      </c>
      <c r="B67" s="4" t="s">
        <v>0</v>
      </c>
      <c r="C67" s="49">
        <v>1960</v>
      </c>
      <c r="D67" s="16"/>
      <c r="E67" s="5"/>
      <c r="F67" s="5"/>
      <c r="G67" s="5"/>
      <c r="H67" s="5"/>
      <c r="I67" s="5"/>
      <c r="J67" s="5">
        <v>8</v>
      </c>
      <c r="K67" s="5">
        <v>7</v>
      </c>
      <c r="L67" s="5"/>
      <c r="M67" s="118"/>
      <c r="N67" s="121">
        <f t="shared" si="0"/>
        <v>15</v>
      </c>
      <c r="O67" s="116"/>
      <c r="P67" s="125"/>
      <c r="Q67" s="6"/>
      <c r="R67" s="6">
        <v>15</v>
      </c>
      <c r="S67" s="24">
        <v>112</v>
      </c>
      <c r="U67" s="48">
        <v>1010</v>
      </c>
      <c r="W67">
        <v>1121</v>
      </c>
    </row>
    <row r="68" spans="1:23" x14ac:dyDescent="0.55000000000000004">
      <c r="A68" s="9">
        <v>1961</v>
      </c>
      <c r="B68" s="4" t="s">
        <v>0</v>
      </c>
      <c r="C68" s="49">
        <v>1975</v>
      </c>
      <c r="D68" s="25"/>
      <c r="E68" s="26"/>
      <c r="F68" s="26"/>
      <c r="G68" s="26"/>
      <c r="H68" s="26"/>
      <c r="I68" s="26"/>
      <c r="J68" s="26">
        <v>15</v>
      </c>
      <c r="K68" s="26"/>
      <c r="L68" s="26"/>
      <c r="M68" s="120"/>
      <c r="N68" s="121">
        <f t="shared" si="0"/>
        <v>15</v>
      </c>
      <c r="O68" s="116"/>
      <c r="P68" s="126"/>
      <c r="Q68" s="27"/>
      <c r="R68" s="27">
        <v>15</v>
      </c>
      <c r="S68" s="28">
        <v>105</v>
      </c>
      <c r="U68" s="48">
        <v>1122</v>
      </c>
      <c r="W68">
        <v>1226</v>
      </c>
    </row>
    <row r="69" spans="1:23" x14ac:dyDescent="0.55000000000000004">
      <c r="A69" s="9">
        <v>1976</v>
      </c>
      <c r="B69" s="4" t="s">
        <v>0</v>
      </c>
      <c r="C69" s="49">
        <v>1990</v>
      </c>
      <c r="D69" s="25"/>
      <c r="E69" s="26"/>
      <c r="F69" s="26"/>
      <c r="G69" s="26"/>
      <c r="H69" s="26"/>
      <c r="I69" s="26"/>
      <c r="J69" s="26">
        <v>7</v>
      </c>
      <c r="K69" s="26">
        <v>8</v>
      </c>
      <c r="L69" s="26"/>
      <c r="M69" s="120"/>
      <c r="N69" s="121">
        <f t="shared" ref="N69:N70" si="1">SUM(D69:M69)</f>
        <v>15</v>
      </c>
      <c r="O69" s="116"/>
      <c r="P69" s="126"/>
      <c r="Q69" s="27"/>
      <c r="R69" s="27">
        <v>15</v>
      </c>
      <c r="S69" s="28">
        <v>113</v>
      </c>
      <c r="U69" s="48">
        <v>1227</v>
      </c>
      <c r="W69">
        <v>1339</v>
      </c>
    </row>
    <row r="70" spans="1:23" ht="18.5" thickBot="1" x14ac:dyDescent="0.6">
      <c r="A70" s="130">
        <v>1991</v>
      </c>
      <c r="B70" s="131" t="s">
        <v>0</v>
      </c>
      <c r="C70" s="132">
        <v>1999</v>
      </c>
      <c r="D70" s="133"/>
      <c r="E70" s="134"/>
      <c r="F70" s="134"/>
      <c r="G70" s="134"/>
      <c r="H70" s="134"/>
      <c r="I70" s="134"/>
      <c r="J70" s="134">
        <v>5</v>
      </c>
      <c r="K70" s="134">
        <v>4</v>
      </c>
      <c r="L70" s="134"/>
      <c r="M70" s="135"/>
      <c r="N70" s="122">
        <f t="shared" si="1"/>
        <v>9</v>
      </c>
      <c r="O70" s="116"/>
      <c r="P70" s="126"/>
      <c r="Q70" s="27"/>
      <c r="R70" s="27">
        <v>9</v>
      </c>
      <c r="S70" s="28">
        <v>67</v>
      </c>
      <c r="U70" s="48">
        <v>1340</v>
      </c>
      <c r="W70">
        <v>1406</v>
      </c>
    </row>
    <row r="71" spans="1:23" ht="18.5" thickBot="1" x14ac:dyDescent="0.6">
      <c r="B71" s="139" t="s">
        <v>33</v>
      </c>
      <c r="C71" s="140"/>
      <c r="D71" s="127">
        <f>SUM(D4:D70)</f>
        <v>107</v>
      </c>
      <c r="E71" s="128">
        <f>SUM(E4:E70)</f>
        <v>101</v>
      </c>
      <c r="F71" s="128">
        <f t="shared" ref="F71:L71" si="2">SUM(F4:F70)</f>
        <v>46</v>
      </c>
      <c r="G71" s="128">
        <f t="shared" si="2"/>
        <v>33</v>
      </c>
      <c r="H71" s="128">
        <f t="shared" si="2"/>
        <v>84</v>
      </c>
      <c r="I71" s="128">
        <f t="shared" si="2"/>
        <v>59</v>
      </c>
      <c r="J71" s="128">
        <f t="shared" si="2"/>
        <v>385</v>
      </c>
      <c r="K71" s="128">
        <f t="shared" si="2"/>
        <v>102</v>
      </c>
      <c r="L71" s="128">
        <f t="shared" si="2"/>
        <v>15</v>
      </c>
      <c r="M71" s="129">
        <f>SUM(M4:M70)</f>
        <v>65</v>
      </c>
      <c r="N71" s="136">
        <f>SUM(D71:M71)</f>
        <v>997</v>
      </c>
      <c r="O71" s="116"/>
      <c r="P71" s="29">
        <f>SUM(P4:P70)</f>
        <v>610</v>
      </c>
      <c r="Q71" s="30">
        <f>SUM(Q4:Q70)</f>
        <v>2948</v>
      </c>
      <c r="R71" s="30">
        <f>SUM(R4:R70)</f>
        <v>387</v>
      </c>
      <c r="S71" s="31">
        <f>SUM(S4:S70)</f>
        <v>2701</v>
      </c>
    </row>
    <row r="72" spans="1:23" x14ac:dyDescent="0.55000000000000004">
      <c r="B72" s="169" t="s">
        <v>17</v>
      </c>
      <c r="C72" s="170"/>
      <c r="D72" s="40">
        <f>D71/999</f>
        <v>0.10710710710710711</v>
      </c>
      <c r="E72" s="40">
        <f>E71/999</f>
        <v>0.1011011011011011</v>
      </c>
      <c r="F72" s="40">
        <f>F71/999</f>
        <v>4.6046046046046049E-2</v>
      </c>
      <c r="G72" s="40">
        <f t="shared" ref="G72:M72" si="3">G71/999</f>
        <v>3.3033033033033031E-2</v>
      </c>
      <c r="H72" s="40">
        <f t="shared" si="3"/>
        <v>8.408408408408409E-2</v>
      </c>
      <c r="I72" s="40">
        <f t="shared" si="3"/>
        <v>5.905905905905906E-2</v>
      </c>
      <c r="J72" s="40">
        <f t="shared" si="3"/>
        <v>0.38538538538538536</v>
      </c>
      <c r="K72" s="40">
        <f t="shared" si="3"/>
        <v>0.1021021021021021</v>
      </c>
      <c r="L72" s="40">
        <f t="shared" si="3"/>
        <v>1.5015015015015015E-2</v>
      </c>
      <c r="M72" s="40">
        <f t="shared" si="3"/>
        <v>6.506506506506507E-2</v>
      </c>
      <c r="N72" s="62"/>
      <c r="O72" s="62"/>
    </row>
    <row r="74" spans="1:23" x14ac:dyDescent="0.55000000000000004">
      <c r="F74" s="32"/>
    </row>
    <row r="75" spans="1:23" x14ac:dyDescent="0.55000000000000004">
      <c r="L75" s="52"/>
    </row>
  </sheetData>
  <mergeCells count="18">
    <mergeCell ref="B72:C72"/>
    <mergeCell ref="K2:K3"/>
    <mergeCell ref="L2:L3"/>
    <mergeCell ref="M2:M3"/>
    <mergeCell ref="P2:Q2"/>
    <mergeCell ref="N1:N3"/>
    <mergeCell ref="R2:S2"/>
    <mergeCell ref="B71:C71"/>
    <mergeCell ref="A1:C3"/>
    <mergeCell ref="D1:M1"/>
    <mergeCell ref="P1:S1"/>
    <mergeCell ref="D2:D3"/>
    <mergeCell ref="E2:E3"/>
    <mergeCell ref="F2:F3"/>
    <mergeCell ref="G2:G3"/>
    <mergeCell ref="H2:H3"/>
    <mergeCell ref="I2:I3"/>
    <mergeCell ref="J2:J3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C68FE-404A-4FD9-8915-F2947370AEF4}">
  <dimension ref="A1:U15"/>
  <sheetViews>
    <sheetView tabSelected="1" workbookViewId="0">
      <selection activeCell="X19" sqref="X19"/>
    </sheetView>
  </sheetViews>
  <sheetFormatPr defaultRowHeight="18" x14ac:dyDescent="0.55000000000000004"/>
  <cols>
    <col min="1" max="1" width="4.75" customWidth="1"/>
    <col min="2" max="2" width="3.83203125" customWidth="1"/>
    <col min="3" max="3" width="5.4140625" customWidth="1"/>
    <col min="4" max="4" width="6.6640625" customWidth="1"/>
    <col min="5" max="13" width="4.58203125" customWidth="1"/>
    <col min="14" max="14" width="5" customWidth="1"/>
    <col min="15" max="16" width="6.25" customWidth="1"/>
    <col min="17" max="17" width="6" customWidth="1"/>
    <col min="18" max="19" width="0" hidden="1" customWidth="1"/>
    <col min="20" max="20" width="7.08203125" hidden="1" customWidth="1"/>
    <col min="21" max="22" width="0" hidden="1" customWidth="1"/>
  </cols>
  <sheetData>
    <row r="1" spans="1:21" ht="20.5" customHeight="1" x14ac:dyDescent="0.55000000000000004">
      <c r="A1" s="141" t="s">
        <v>5</v>
      </c>
      <c r="B1" s="142"/>
      <c r="C1" s="182"/>
      <c r="D1" s="147" t="s">
        <v>16</v>
      </c>
      <c r="E1" s="148"/>
      <c r="F1" s="148"/>
      <c r="G1" s="148"/>
      <c r="H1" s="148"/>
      <c r="I1" s="148"/>
      <c r="J1" s="148"/>
      <c r="K1" s="148"/>
      <c r="L1" s="148"/>
      <c r="M1" s="168"/>
      <c r="N1" s="147" t="s">
        <v>2</v>
      </c>
      <c r="O1" s="148"/>
      <c r="P1" s="148"/>
      <c r="Q1" s="168"/>
      <c r="R1" t="s">
        <v>23</v>
      </c>
    </row>
    <row r="2" spans="1:21" ht="11.5" customHeight="1" x14ac:dyDescent="0.55000000000000004">
      <c r="A2" s="143"/>
      <c r="B2" s="144"/>
      <c r="C2" s="183"/>
      <c r="D2" s="149" t="s">
        <v>6</v>
      </c>
      <c r="E2" s="151" t="s">
        <v>7</v>
      </c>
      <c r="F2" s="151" t="s">
        <v>8</v>
      </c>
      <c r="G2" s="151" t="s">
        <v>9</v>
      </c>
      <c r="H2" s="151" t="s">
        <v>10</v>
      </c>
      <c r="I2" s="151" t="s">
        <v>11</v>
      </c>
      <c r="J2" s="151" t="s">
        <v>12</v>
      </c>
      <c r="K2" s="151" t="s">
        <v>13</v>
      </c>
      <c r="L2" s="151" t="s">
        <v>14</v>
      </c>
      <c r="M2" s="227" t="s">
        <v>15</v>
      </c>
      <c r="N2" s="175" t="s">
        <v>3</v>
      </c>
      <c r="O2" s="174"/>
      <c r="P2" s="163" t="s">
        <v>4</v>
      </c>
      <c r="Q2" s="164"/>
    </row>
    <row r="3" spans="1:21" ht="8.5" customHeight="1" thickBot="1" x14ac:dyDescent="0.6">
      <c r="A3" s="145"/>
      <c r="B3" s="146"/>
      <c r="C3" s="184"/>
      <c r="D3" s="150"/>
      <c r="E3" s="152"/>
      <c r="F3" s="152"/>
      <c r="G3" s="152"/>
      <c r="H3" s="152"/>
      <c r="I3" s="152"/>
      <c r="J3" s="152"/>
      <c r="K3" s="152"/>
      <c r="L3" s="152"/>
      <c r="M3" s="228"/>
      <c r="N3" s="123"/>
      <c r="O3" s="20" t="s">
        <v>1</v>
      </c>
      <c r="P3" s="138"/>
      <c r="Q3" s="22" t="s">
        <v>1</v>
      </c>
    </row>
    <row r="4" spans="1:21" x14ac:dyDescent="0.55000000000000004">
      <c r="A4" s="234">
        <v>2000</v>
      </c>
      <c r="B4" s="84" t="s">
        <v>0</v>
      </c>
      <c r="C4" s="220">
        <v>2999</v>
      </c>
      <c r="D4" s="221">
        <v>1000</v>
      </c>
      <c r="E4" s="222"/>
      <c r="F4" s="222"/>
      <c r="G4" s="222"/>
      <c r="H4" s="222"/>
      <c r="I4" s="222"/>
      <c r="J4" s="222"/>
      <c r="K4" s="222"/>
      <c r="L4" s="222"/>
      <c r="M4" s="223"/>
      <c r="N4" s="124"/>
      <c r="O4" s="7"/>
      <c r="P4" s="7">
        <v>1000</v>
      </c>
      <c r="Q4" s="23">
        <v>1000</v>
      </c>
      <c r="R4" t="s">
        <v>25</v>
      </c>
      <c r="S4">
        <v>1</v>
      </c>
      <c r="T4" t="s">
        <v>0</v>
      </c>
      <c r="U4">
        <v>998</v>
      </c>
    </row>
    <row r="5" spans="1:21" x14ac:dyDescent="0.55000000000000004">
      <c r="A5" s="9"/>
      <c r="B5" s="1"/>
      <c r="C5" s="49"/>
      <c r="D5" s="216"/>
      <c r="E5" s="5"/>
      <c r="F5" s="5"/>
      <c r="G5" s="5"/>
      <c r="H5" s="5"/>
      <c r="I5" s="5"/>
      <c r="J5" s="5"/>
      <c r="K5" s="5"/>
      <c r="L5" s="5"/>
      <c r="M5" s="224"/>
      <c r="N5" s="125"/>
      <c r="O5" s="6"/>
      <c r="P5" s="6"/>
      <c r="Q5" s="24"/>
    </row>
    <row r="6" spans="1:21" s="205" customFormat="1" x14ac:dyDescent="0.55000000000000004">
      <c r="A6" s="235">
        <v>10000</v>
      </c>
      <c r="B6" s="203" t="s">
        <v>0</v>
      </c>
      <c r="C6" s="204">
        <v>10011</v>
      </c>
      <c r="D6" s="217">
        <v>12</v>
      </c>
      <c r="E6" s="5"/>
      <c r="F6" s="5"/>
      <c r="G6" s="5"/>
      <c r="H6" s="5"/>
      <c r="I6" s="5"/>
      <c r="J6" s="5"/>
      <c r="K6" s="5"/>
      <c r="L6" s="5"/>
      <c r="M6" s="224"/>
      <c r="N6" s="209">
        <v>12</v>
      </c>
      <c r="O6" s="213">
        <v>12</v>
      </c>
      <c r="P6" s="213">
        <v>0</v>
      </c>
      <c r="Q6" s="210">
        <v>0</v>
      </c>
      <c r="S6" s="48"/>
    </row>
    <row r="7" spans="1:21" s="205" customFormat="1" x14ac:dyDescent="0.55000000000000004">
      <c r="A7" s="202"/>
      <c r="B7" s="236"/>
      <c r="C7" s="204"/>
      <c r="D7" s="218"/>
      <c r="E7" s="5"/>
      <c r="F7" s="5"/>
      <c r="G7" s="5"/>
      <c r="H7" s="5"/>
      <c r="I7" s="5"/>
      <c r="J7" s="5"/>
      <c r="K7" s="5"/>
      <c r="L7" s="5"/>
      <c r="M7" s="224"/>
      <c r="N7" s="229"/>
      <c r="O7" s="214"/>
      <c r="P7" s="214"/>
      <c r="Q7" s="230"/>
      <c r="S7" s="48"/>
    </row>
    <row r="8" spans="1:21" s="205" customFormat="1" x14ac:dyDescent="0.55000000000000004">
      <c r="A8" s="235">
        <v>10012</v>
      </c>
      <c r="B8" s="203" t="s">
        <v>0</v>
      </c>
      <c r="C8" s="204">
        <v>11391</v>
      </c>
      <c r="D8" s="219">
        <v>1380</v>
      </c>
      <c r="E8" s="5"/>
      <c r="F8" s="5"/>
      <c r="G8" s="5"/>
      <c r="H8" s="5"/>
      <c r="I8" s="5"/>
      <c r="J8" s="5"/>
      <c r="K8" s="5"/>
      <c r="L8" s="5"/>
      <c r="M8" s="224"/>
      <c r="N8" s="211">
        <v>0</v>
      </c>
      <c r="O8" s="215"/>
      <c r="P8" s="215">
        <v>1380</v>
      </c>
      <c r="Q8" s="212">
        <v>1380</v>
      </c>
      <c r="S8" s="205" t="s">
        <v>26</v>
      </c>
    </row>
    <row r="9" spans="1:21" s="205" customFormat="1" x14ac:dyDescent="0.55000000000000004">
      <c r="A9" s="202"/>
      <c r="B9" s="236"/>
      <c r="C9" s="204"/>
      <c r="D9" s="218"/>
      <c r="E9" s="5"/>
      <c r="F9" s="5"/>
      <c r="G9" s="5"/>
      <c r="H9" s="5"/>
      <c r="I9" s="5"/>
      <c r="J9" s="5"/>
      <c r="K9" s="5"/>
      <c r="L9" s="5"/>
      <c r="M9" s="224"/>
      <c r="N9" s="211"/>
      <c r="O9" s="215"/>
      <c r="P9" s="215"/>
      <c r="Q9" s="212"/>
    </row>
    <row r="10" spans="1:21" s="205" customFormat="1" ht="18.5" thickBot="1" x14ac:dyDescent="0.6">
      <c r="A10" s="206">
        <v>11392</v>
      </c>
      <c r="B10" s="207" t="s">
        <v>0</v>
      </c>
      <c r="C10" s="208">
        <v>12519</v>
      </c>
      <c r="D10" s="225">
        <v>1128</v>
      </c>
      <c r="E10" s="134"/>
      <c r="F10" s="134"/>
      <c r="G10" s="134"/>
      <c r="H10" s="134"/>
      <c r="I10" s="134"/>
      <c r="J10" s="134"/>
      <c r="K10" s="134"/>
      <c r="L10" s="134"/>
      <c r="M10" s="226"/>
      <c r="N10" s="231">
        <v>0</v>
      </c>
      <c r="O10" s="232"/>
      <c r="P10" s="232">
        <v>1128</v>
      </c>
      <c r="Q10" s="233">
        <v>1128</v>
      </c>
      <c r="S10" s="205" t="s">
        <v>27</v>
      </c>
    </row>
    <row r="11" spans="1:21" ht="18.5" thickBot="1" x14ac:dyDescent="0.6">
      <c r="B11" s="165" t="s">
        <v>18</v>
      </c>
      <c r="C11" s="166"/>
      <c r="D11" s="29">
        <f>SUM(D4:D10)</f>
        <v>3520</v>
      </c>
      <c r="E11" s="30">
        <f>SUM(E4:E10)</f>
        <v>0</v>
      </c>
      <c r="F11" s="30">
        <f>SUM(F4:F10)</f>
        <v>0</v>
      </c>
      <c r="G11" s="30">
        <f>SUM(G4:G10)</f>
        <v>0</v>
      </c>
      <c r="H11" s="30">
        <f>SUM(H4:H10)</f>
        <v>0</v>
      </c>
      <c r="I11" s="30">
        <f>SUM(I4:I10)</f>
        <v>0</v>
      </c>
      <c r="J11" s="30">
        <f>SUM(J4:J10)</f>
        <v>0</v>
      </c>
      <c r="K11" s="30">
        <f>SUM(K4:K10)</f>
        <v>0</v>
      </c>
      <c r="L11" s="30">
        <f>SUM(L4:L10)</f>
        <v>0</v>
      </c>
      <c r="M11" s="39">
        <f>SUM(M4:M10)</f>
        <v>0</v>
      </c>
      <c r="N11" s="34">
        <f>SUM(N4:N10)</f>
        <v>12</v>
      </c>
      <c r="O11" s="30">
        <f>SUM(O4:O10)</f>
        <v>12</v>
      </c>
      <c r="P11" s="30">
        <f>SUM(P4:P10)</f>
        <v>3508</v>
      </c>
      <c r="Q11" s="31">
        <f>SUM(Q4:Q10)</f>
        <v>3508</v>
      </c>
    </row>
    <row r="12" spans="1:21" ht="29" customHeight="1" x14ac:dyDescent="0.55000000000000004">
      <c r="B12" s="169" t="s">
        <v>17</v>
      </c>
      <c r="C12" s="170"/>
      <c r="D12" s="40">
        <f>D11/(N11+P11)</f>
        <v>1</v>
      </c>
      <c r="E12" s="40">
        <f>E11/999</f>
        <v>0</v>
      </c>
      <c r="F12" s="40">
        <f>F11/999</f>
        <v>0</v>
      </c>
      <c r="G12" s="40">
        <f t="shared" ref="G12:M12" si="0">G11/999</f>
        <v>0</v>
      </c>
      <c r="H12" s="40">
        <f t="shared" si="0"/>
        <v>0</v>
      </c>
      <c r="I12" s="40">
        <f t="shared" si="0"/>
        <v>0</v>
      </c>
      <c r="J12" s="40">
        <f t="shared" si="0"/>
        <v>0</v>
      </c>
      <c r="K12" s="40">
        <f t="shared" si="0"/>
        <v>0</v>
      </c>
      <c r="L12" s="40">
        <f t="shared" si="0"/>
        <v>0</v>
      </c>
      <c r="M12" s="40">
        <f t="shared" si="0"/>
        <v>0</v>
      </c>
    </row>
    <row r="14" spans="1:21" x14ac:dyDescent="0.55000000000000004">
      <c r="F14" s="32"/>
    </row>
    <row r="15" spans="1:21" x14ac:dyDescent="0.55000000000000004">
      <c r="L15" s="52"/>
    </row>
  </sheetData>
  <mergeCells count="17">
    <mergeCell ref="B12:C12"/>
    <mergeCell ref="K2:K3"/>
    <mergeCell ref="L2:L3"/>
    <mergeCell ref="M2:M3"/>
    <mergeCell ref="N2:O2"/>
    <mergeCell ref="P2:Q2"/>
    <mergeCell ref="B11:C11"/>
    <mergeCell ref="A1:C3"/>
    <mergeCell ref="D1:M1"/>
    <mergeCell ref="N1:Q1"/>
    <mergeCell ref="D2:D3"/>
    <mergeCell ref="E2:E3"/>
    <mergeCell ref="F2:F3"/>
    <mergeCell ref="G2:G3"/>
    <mergeCell ref="H2:H3"/>
    <mergeCell ref="I2:I3"/>
    <mergeCell ref="J2:J3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まとめ</vt:lpstr>
      <vt:lpstr>①～</vt:lpstr>
      <vt:lpstr>➁～ </vt:lpstr>
      <vt:lpstr>残り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Tomo</cp:lastModifiedBy>
  <cp:lastPrinted>2021-09-05T02:30:56Z</cp:lastPrinted>
  <dcterms:created xsi:type="dcterms:W3CDTF">2021-08-15T03:58:21Z</dcterms:created>
  <dcterms:modified xsi:type="dcterms:W3CDTF">2021-09-05T02:40:54Z</dcterms:modified>
</cp:coreProperties>
</file>